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6785" windowHeight="7320" tabRatio="584" activeTab="1"/>
  </bookViews>
  <sheets>
    <sheet name="$-TBao1" sheetId="88" r:id="rId1"/>
    <sheet name="%-TBao2" sheetId="89" r:id="rId2"/>
  </sheets>
  <definedNames>
    <definedName name="_xlnm._FilterDatabase" localSheetId="0" hidden="1">'$-TBao1'!$A$16:$EF$36</definedName>
    <definedName name="_xlnm._FilterDatabase" localSheetId="1" hidden="1">'%-TBao2'!$A$16:$ER$35</definedName>
    <definedName name="_xlnm.Print_Area" localSheetId="0">'$-TBao1'!$B$1:$FO$67</definedName>
    <definedName name="_xlnm.Print_Titles" localSheetId="0">'$-TBao1'!$11:$14</definedName>
    <definedName name="_xlnm.Print_Titles" localSheetId="1">'%-TBao2'!$12:$16</definedName>
  </definedNames>
  <calcPr calcId="144525"/>
</workbook>
</file>

<file path=xl/calcChain.xml><?xml version="1.0" encoding="utf-8"?>
<calcChain xmlns="http://schemas.openxmlformats.org/spreadsheetml/2006/main">
  <c r="ED13" i="88" l="1"/>
  <c r="DV13" i="88"/>
  <c r="DW13" i="88" s="1"/>
  <c r="DF13" i="88"/>
  <c r="DA13" i="88"/>
  <c r="DB13" i="88" s="1"/>
  <c r="CZ13" i="88"/>
  <c r="CY13" i="88"/>
  <c r="CO13" i="88" s="1"/>
  <c r="CW13" i="88"/>
  <c r="CQ13" i="88"/>
  <c r="CP13" i="88"/>
  <c r="CU13" i="88" s="1"/>
  <c r="CI13" i="88"/>
  <c r="CD13" i="88"/>
  <c r="CC13" i="88"/>
  <c r="CA13" i="88"/>
  <c r="BZ13" i="88" l="1"/>
  <c r="EE13" i="88"/>
  <c r="CV13" i="88"/>
  <c r="CN13" i="88" s="1"/>
  <c r="CR13" i="88"/>
  <c r="CS13" i="88" s="1"/>
  <c r="CT13" i="88"/>
  <c r="DE13" i="88"/>
</calcChain>
</file>

<file path=xl/sharedStrings.xml><?xml version="1.0" encoding="utf-8"?>
<sst xmlns="http://schemas.openxmlformats.org/spreadsheetml/2006/main" count="2030" uniqueCount="280">
  <si>
    <t>Phòng Hành chính - Tổng hợp,</t>
  </si>
  <si>
    <t>Nguyễn Thị Thu Hà</t>
  </si>
  <si>
    <t>Phòng Thông tin - Tư liệu - Thư viện,</t>
  </si>
  <si>
    <t>1968</t>
  </si>
  <si>
    <t>Nguyễn Viết Định</t>
  </si>
  <si>
    <t>Trần Thị Thoa</t>
  </si>
  <si>
    <t>Đặng Khắc Ánh</t>
  </si>
  <si>
    <t>Lương Ban Mai</t>
  </si>
  <si>
    <t xml:space="preserve">Bộ môn Lịch sử hành chính, </t>
  </si>
  <si>
    <t>Trương Quốc Chính</t>
  </si>
  <si>
    <t>Nguyễn Hoàng Quy</t>
  </si>
  <si>
    <t>Trang Thị Tuyết</t>
  </si>
  <si>
    <t>Nguyễn Hồng Hoàng</t>
  </si>
  <si>
    <t>Bộ môn Văn bản hành chính,</t>
  </si>
  <si>
    <t>/-/ /-/</t>
  </si>
  <si>
    <t>Bộ môn Tổ chức và Quản lý nhân sự,</t>
  </si>
  <si>
    <t>Phan Ngọc Tú</t>
  </si>
  <si>
    <t>Nguyễn Văn Thanh</t>
  </si>
  <si>
    <t>CVụ</t>
  </si>
  <si>
    <t>Nguyễn Văn Thanh72</t>
  </si>
  <si>
    <t>Nguyễn Văn Châu Tuấn</t>
  </si>
  <si>
    <t>A1</t>
  </si>
  <si>
    <t>A3.1</t>
  </si>
  <si>
    <t>TEN</t>
  </si>
  <si>
    <t>T1</t>
  </si>
  <si>
    <t>M1</t>
  </si>
  <si>
    <t>T2</t>
  </si>
  <si>
    <t>M2</t>
  </si>
  <si>
    <t>GT</t>
  </si>
  <si>
    <t xml:space="preserve">Nguyễn Thị Minh Phượng </t>
  </si>
  <si>
    <t>Đào Thị Hợp</t>
  </si>
  <si>
    <t>Bùi Thị Thùy Nhi</t>
  </si>
  <si>
    <t>---</t>
  </si>
  <si>
    <t>BAN TỔ CHỨC - CÁN BỘ</t>
  </si>
  <si>
    <t>Bộ môn Ngoại ngữ</t>
  </si>
  <si>
    <t>Khoa Hành chính học</t>
  </si>
  <si>
    <t>Khoa Nhà nước và Pháp luật</t>
  </si>
  <si>
    <t>Khoa Quản lý nhà nước về Kinh tế</t>
  </si>
  <si>
    <t>Trung tâm Tin học - Thư viện</t>
  </si>
  <si>
    <t>Khoa Tổ chức và Quản lý nhân sự</t>
  </si>
  <si>
    <t>Khoa Văn bản và Công nghệ hành chính</t>
  </si>
  <si>
    <t>MÃ SỐ NGẠCH</t>
  </si>
  <si>
    <t>GHI 
CHÚ</t>
  </si>
  <si>
    <t>Khoa Quản lý nhà nước về Đô thị và Nông thôn</t>
  </si>
  <si>
    <t>Khoa Lý luận cơ sở</t>
  </si>
  <si>
    <t>Phòng Đào tạo, bồi dưỡng theo chức danh,</t>
  </si>
  <si>
    <t>Bộ môn Thể chế nhà nước,</t>
  </si>
  <si>
    <t>Bộ môn Lý luận chung quản lý nhà nước về Kinh tế,</t>
  </si>
  <si>
    <t>Ông</t>
  </si>
  <si>
    <t>Bà</t>
  </si>
  <si>
    <t>Khoa Đào tạo, bồi dưỡng công chức và Tại chức</t>
  </si>
  <si>
    <t xml:space="preserve">           </t>
  </si>
  <si>
    <t>KT. TRƯỞNG BAN</t>
  </si>
  <si>
    <t>Phòng Tổ chức - Hành chính,</t>
  </si>
  <si>
    <t>01.003</t>
  </si>
  <si>
    <t>01.011</t>
  </si>
  <si>
    <t>01.005</t>
  </si>
  <si>
    <t>. .</t>
  </si>
  <si>
    <t>Đến 30</t>
  </si>
  <si>
    <t>TD</t>
  </si>
  <si>
    <t>Từ mức</t>
  </si>
  <si>
    <t>Lên mức</t>
  </si>
  <si>
    <t>Pc2</t>
  </si>
  <si>
    <t>Bùi Thị Thúy Hương</t>
  </si>
  <si>
    <t>- - -</t>
  </si>
  <si>
    <t>--</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</si>
  <si>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</si>
  <si>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</si>
  <si>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</si>
  <si>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</si>
  <si>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</si>
  <si>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</si>
  <si>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</si>
  <si>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</si>
  <si>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</si>
  <si>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</si>
  <si>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</si>
  <si>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</si>
  <si>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</si>
  <si>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</si>
  <si>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NN</t>
  </si>
  <si>
    <t>Đã nâng sớm</t>
  </si>
  <si>
    <t>Trưởng khoa</t>
  </si>
  <si>
    <t>Trưởng phòng</t>
  </si>
  <si>
    <t>0,6</t>
  </si>
  <si>
    <t>0,4</t>
  </si>
  <si>
    <t>Phó Trưởng bộ môn</t>
  </si>
  <si>
    <t>A3</t>
  </si>
  <si>
    <t>Nguyễn Thị Thu Hà 81</t>
  </si>
  <si>
    <t>Bộ môn Khoa học hành chính,</t>
  </si>
  <si>
    <t>=&gt; s</t>
  </si>
  <si>
    <t>Cùg Ng</t>
  </si>
  <si>
    <t>16</t>
  </si>
  <si>
    <t>18</t>
  </si>
  <si>
    <t>24</t>
  </si>
  <si>
    <t>17</t>
  </si>
  <si>
    <t>20</t>
  </si>
  <si>
    <t>21</t>
  </si>
  <si>
    <t>23</t>
  </si>
  <si>
    <t>29</t>
  </si>
  <si>
    <t>Thư viện,</t>
  </si>
  <si>
    <t>Nguyễn Thế Tài</t>
  </si>
  <si>
    <t>30</t>
  </si>
  <si>
    <t>04</t>
  </si>
  <si>
    <t>Đặng Bảo Thiện</t>
  </si>
  <si>
    <t>Quách Thành Nghiệp</t>
  </si>
  <si>
    <t>SỐ
TT</t>
  </si>
  <si>
    <t>C</t>
  </si>
  <si>
    <t>Nhân viên</t>
  </si>
  <si>
    <t>A2</t>
  </si>
  <si>
    <t>A2.1</t>
  </si>
  <si>
    <t>S</t>
  </si>
  <si>
    <t>B</t>
  </si>
  <si>
    <t>Trịnh Minh Huyền</t>
  </si>
  <si>
    <t>Dìu Đức Hà</t>
  </si>
  <si>
    <t>(Đã ký)</t>
  </si>
  <si>
    <t>PGS</t>
  </si>
  <si>
    <t>Nguyễn Thị Thu Vân</t>
  </si>
  <si>
    <t>Tổng số:</t>
  </si>
  <si>
    <t>người</t>
  </si>
  <si>
    <t>1974</t>
  </si>
  <si>
    <t>Bộ môn Tổ chức nhân sự,</t>
  </si>
  <si>
    <t>Bộ môn Kỹ thuật hành chính,</t>
  </si>
  <si>
    <t>Phòng Đào tạo,</t>
  </si>
  <si>
    <t>1970</t>
  </si>
  <si>
    <t>1979</t>
  </si>
  <si>
    <t>1967</t>
  </si>
  <si>
    <t>Hoàng Thị Hoài Hương</t>
  </si>
  <si>
    <t>1969</t>
  </si>
  <si>
    <t>1964</t>
  </si>
  <si>
    <t>08</t>
  </si>
  <si>
    <t>03</t>
  </si>
  <si>
    <t>1960</t>
  </si>
  <si>
    <t>09</t>
  </si>
  <si>
    <t>%</t>
  </si>
  <si>
    <t>1961</t>
  </si>
  <si>
    <t>Hoàng Thị Hường</t>
  </si>
  <si>
    <t>1971</t>
  </si>
  <si>
    <t>Chuyên viên</t>
  </si>
  <si>
    <t>01</t>
  </si>
  <si>
    <t>02</t>
  </si>
  <si>
    <t>5</t>
  </si>
  <si>
    <t>6</t>
  </si>
  <si>
    <t>8</t>
  </si>
  <si>
    <t>3</t>
  </si>
  <si>
    <t>7</t>
  </si>
  <si>
    <t>9</t>
  </si>
  <si>
    <t>12</t>
  </si>
  <si>
    <t>15</t>
  </si>
  <si>
    <t>Nhân viên bảo vệ</t>
  </si>
  <si>
    <t>/</t>
  </si>
  <si>
    <t>A</t>
  </si>
  <si>
    <t>2011</t>
  </si>
  <si>
    <t>Bộ môn Nguyên lý Kinh tế,</t>
  </si>
  <si>
    <t>Văn phòng,</t>
  </si>
  <si>
    <t>Phòng Quản trị,</t>
  </si>
  <si>
    <t>10</t>
  </si>
  <si>
    <t>11</t>
  </si>
  <si>
    <t>14</t>
  </si>
  <si>
    <t>1</t>
  </si>
  <si>
    <t>4</t>
  </si>
  <si>
    <t>2012</t>
  </si>
  <si>
    <t>Nam</t>
  </si>
  <si>
    <t>Nữ</t>
  </si>
  <si>
    <t>19</t>
  </si>
  <si>
    <t>Phạm Nguyên Nhung</t>
  </si>
  <si>
    <t>Nguyễn Trung Thành</t>
  </si>
  <si>
    <t>Bộ môn Khoa học - Tôn giáo - An ninh,</t>
  </si>
  <si>
    <t>T</t>
  </si>
  <si>
    <t>TT</t>
  </si>
  <si>
    <t>Ngày sinh</t>
  </si>
  <si>
    <t>Nguyễn Thúy Anh</t>
  </si>
  <si>
    <t>Ngừng Giảng</t>
  </si>
  <si>
    <t>Tháng</t>
  </si>
  <si>
    <t>GHI CHÚ</t>
  </si>
  <si>
    <t>1981</t>
  </si>
  <si>
    <t>Nam dưới 35</t>
  </si>
  <si>
    <t>Nữ dưới 30</t>
  </si>
  <si>
    <t>Trùng tên</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</si>
  <si>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</si>
  <si>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Lương</t>
  </si>
  <si>
    <t>PCTN</t>
  </si>
  <si>
    <t>o-o-o</t>
  </si>
  <si>
    <t>Sửa</t>
  </si>
  <si>
    <t>HỌC VIỆN HÀNH CHÍNH QUỐC GIA</t>
  </si>
  <si>
    <t xml:space="preserve"> HỌC VIỆN HÀNH CHÍNH QUỐC GIA</t>
  </si>
  <si>
    <t>Cơ sở Học viện Hành chính Quốc gia tại Thành phố Hồ Chí Minh</t>
  </si>
  <si>
    <t>Văn phòng Học viện</t>
  </si>
  <si>
    <t>Chức danh nghề nghiệp</t>
  </si>
  <si>
    <t>Ngạch</t>
  </si>
  <si>
    <t>V.07.01.03</t>
  </si>
  <si>
    <t>V.07.01.01</t>
  </si>
  <si>
    <t>V.07.01.02</t>
  </si>
  <si>
    <t>Giảng viên cao cấp (hạng I)</t>
  </si>
  <si>
    <t>Giảng viên (hạng III)</t>
  </si>
  <si>
    <t>Giảng viên chính (hạng II)</t>
  </si>
  <si>
    <t>Ma so</t>
  </si>
  <si>
    <t>ĐỦ ĐIỀU KIỆN, TIÊU CHUẨN NÂNG LƯƠNG</t>
  </si>
  <si>
    <t>người lao động</t>
  </si>
  <si>
    <t xml:space="preserve"> CC, VC và NLĐ</t>
  </si>
  <si>
    <t>viên chức</t>
  </si>
  <si>
    <t>ko HTNV 2014</t>
  </si>
  <si>
    <t>Chánh Văn phòng Học viện, Trưởng Ban Tổ chức - Cán bộ</t>
  </si>
  <si>
    <t>CC-VC-NLĐ</t>
  </si>
  <si>
    <t>CHÈN ĐIỀU CUỐI QĐ</t>
  </si>
  <si>
    <t>VC</t>
  </si>
  <si>
    <t xml:space="preserve">                       (người tiếp nhận: Vũ Thị Hồng Diệp, ĐT: 0438 359 295/ 01687.02.55.99).</t>
  </si>
  <si>
    <t xml:space="preserve">        và trên Website Học viện Hành chính Quốc gia.</t>
  </si>
  <si>
    <t xml:space="preserve">        (người tiếp nhận: Vũ Thị Hồng Diệp, ĐT: 0438 359 295/ 01687.02.55.99).</t>
  </si>
  <si>
    <t>Hệ số</t>
  </si>
  <si>
    <t>Bộ môn Quản lý nhà nước về Đô thị</t>
  </si>
  <si>
    <t>Bộ môn Quản lý nhà nước về nông thôn</t>
  </si>
  <si>
    <t>Bộ môn Quản lý nguồn nhân lực tổ chức</t>
  </si>
  <si>
    <t>Nguyễn Khánh Ly</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</si>
  <si>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</si>
  <si>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</si>
  <si>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</si>
  <si>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Dieu 2</t>
  </si>
  <si>
    <t>CC, VC, NLĐ</t>
  </si>
  <si>
    <t>yy2</t>
  </si>
  <si>
    <t>mm2</t>
  </si>
  <si>
    <t>yy1</t>
  </si>
  <si>
    <t>mm1</t>
  </si>
  <si>
    <t>Hso 1</t>
  </si>
  <si>
    <t>Ngạch / CDNN</t>
  </si>
  <si>
    <t>Ten CDNN</t>
  </si>
  <si>
    <t>DV2</t>
  </si>
  <si>
    <t>DV1</t>
  </si>
  <si>
    <t>Ten</t>
  </si>
  <si>
    <t>Gtinh</t>
  </si>
  <si>
    <t>VK1</t>
  </si>
  <si>
    <t>Hso 2
-VK2</t>
  </si>
  <si>
    <r>
      <rPr>
        <b/>
        <sz val="12"/>
        <rFont val="Arial Narrow"/>
        <family val="2"/>
      </rPr>
      <t xml:space="preserve">* </t>
    </r>
    <r>
      <rPr>
        <b/>
        <u/>
        <sz val="12"/>
        <rFont val="Arial Narrow"/>
        <family val="2"/>
      </rPr>
      <t>Lưu ý</t>
    </r>
    <r>
      <rPr>
        <sz val="12"/>
        <rFont val="Arial Narrow"/>
        <family val="2"/>
      </rPr>
      <t xml:space="preserve">:  - Danh sách này được niêm yết công khai trên bảng tin nhà A tại trụ sở Học viện ở Hà Nội, bảng tin tại các  cơ sở, </t>
    </r>
  </si>
  <si>
    <t xml:space="preserve">                      phân viện thuộc Học viện và đăng tải trên Website Học viện Hành chính Quốc gia;</t>
  </si>
  <si>
    <t xml:space="preserve">         phân viện thuộc Học viện và đăng tải trên Website Học viện Hành chính Quốc gia;</t>
  </si>
  <si>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 cơ sở,</t>
    </r>
  </si>
  <si>
    <t>Thư viện viên hạng III</t>
  </si>
  <si>
    <t>V.10.02.06</t>
  </si>
  <si>
    <t>CC/ VC/ NLĐ</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</si>
  <si>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</si>
  <si>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</si>
  <si>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</si>
  <si>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</si>
  <si>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</si>
  <si>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</si>
  <si>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</si>
  <si>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</si>
  <si>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</si>
  <si>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</si>
  <si>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</si>
  <si>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r>
      <t>ĐỦ ĐIỀU KIỆN, TIÊU CHUẨN XÉT HƯỞNG, NÂNG PHỤ CẤP THÂM NIÊN VƯỢT KHUNG:</t>
    </r>
    <r>
      <rPr>
        <b/>
        <sz val="10"/>
        <color rgb="FF0000FF"/>
        <rFont val="Arial Narrow"/>
        <family val="2"/>
      </rPr>
      <t xml:space="preserve"> (KHÔNG CÓ TRƯỜNG HỢP NÀO)</t>
    </r>
  </si>
  <si>
    <t>Lương/ PCTNVK
hiện hưởng</t>
  </si>
  <si>
    <t>Hệ số lương/ PCTNVK</t>
  </si>
  <si>
    <t>Lý do kéo dài/ không tính</t>
  </si>
  <si>
    <t>Lý do không tính</t>
  </si>
  <si>
    <t>Lương/ PCTNVK
xét nâng, hưởng</t>
  </si>
  <si>
    <t>Ngạch/CDNN
 và mã số</t>
  </si>
  <si>
    <t>Chức danh nghề nghiệp
 và mã số</t>
  </si>
  <si>
    <r>
      <t>ĐỦ ĐIỀU KIỆN, TIÊU CHUẨN XÉT NÂNG BẬC LƯƠNG THƯỜNG XUYÊN: 14</t>
    </r>
    <r>
      <rPr>
        <b/>
        <sz val="10"/>
        <color rgb="FF0000FF"/>
        <rFont val="Arial Narrow"/>
        <family val="2"/>
      </rPr>
      <t xml:space="preserve"> TRƯỜNG HỢP </t>
    </r>
  </si>
  <si>
    <t xml:space="preserve">Hà Nội, ngày 13 tháng 3 năm 2018 </t>
  </si>
  <si>
    <r>
      <t>DANH SÁCH CÔNG CHỨC, VIÊN CHỨC VÀ NGƯỜI LAO ĐỘNG THUỘC HỌC VIỆN HÀNH CHÍNH QUỐC GIA
ĐỦ ĐIỀU KIỆN, TIÊU CHUẨN XÉT NÂNG BẬC LƯƠNG THƯỜNG XUYÊN, XÉT HƯỞNG, NÂNG PHỤ CẤP THÂM NIÊN VƯỢT KHUNG
TRONG THÁNG 3</t>
    </r>
    <r>
      <rPr>
        <b/>
        <sz val="12"/>
        <color rgb="FF0000FF"/>
        <rFont val="Arial Narrow"/>
        <family val="2"/>
      </rPr>
      <t xml:space="preserve"> NĂM 2018</t>
    </r>
  </si>
  <si>
    <r>
      <t xml:space="preserve">        - Các ý kiến thắc mắc liên quan (nếu có), đề nghị phản hồi tới Ban Tổ chức - Cán bộ hạn cuối vào ngày</t>
    </r>
    <r>
      <rPr>
        <b/>
        <sz val="12"/>
        <rFont val="Arial Narrow"/>
        <family val="2"/>
      </rPr>
      <t xml:space="preserve"> </t>
    </r>
    <r>
      <rPr>
        <b/>
        <sz val="12"/>
        <color rgb="FF0000FF"/>
        <rFont val="Arial Narrow"/>
        <family val="2"/>
      </rPr>
      <t>25/3/2018</t>
    </r>
  </si>
  <si>
    <r>
      <t>DANH SÁCH NHÀ GIÁO THUỘC HỌC VIỆN HÀNH CHÍNH QUỐC GIA ĐỦ ĐIỀU KIỆN XÉT NÂNG PHỤ CẤP THÂM NIÊN 
TRONG THÁNG 3</t>
    </r>
    <r>
      <rPr>
        <b/>
        <sz val="12"/>
        <color rgb="FF0000FF"/>
        <rFont val="Arial"/>
        <family val="2"/>
      </rPr>
      <t xml:space="preserve"> NĂM 2018</t>
    </r>
  </si>
  <si>
    <r>
      <t xml:space="preserve">                      - Các ý kiến thắc mắc liên quan (nếu có), đề nghị phản hồi tới Ban Tổ chức - Cán bộ hạn cuối vào ngày</t>
    </r>
    <r>
      <rPr>
        <sz val="12"/>
        <color rgb="FF0000FF"/>
        <rFont val="Arial Narrow"/>
        <family val="2"/>
      </rPr>
      <t xml:space="preserve"> 25</t>
    </r>
    <r>
      <rPr>
        <b/>
        <sz val="12"/>
        <color rgb="FF0000FF"/>
        <rFont val="Arial Narrow"/>
        <family val="2"/>
      </rPr>
      <t>/3/2018</t>
    </r>
  </si>
  <si>
    <t>PHÓ TRƯỞNG BAN PHỤ TRÁCH</t>
  </si>
  <si>
    <t xml:space="preserve">
Nguyễn Tiến Hiệp</t>
  </si>
  <si>
    <r>
      <t xml:space="preserve">
</t>
    </r>
    <r>
      <rPr>
        <b/>
        <sz val="13"/>
        <rFont val="Arial Narrow"/>
        <family val="2"/>
      </rPr>
      <t>Nguyễn Tiến Hiệp</t>
    </r>
  </si>
  <si>
    <t>NLĐ</t>
  </si>
  <si>
    <t>Chánh Văn phòng Học viện, Trưởng Ban Tổ chức - Cán bộ, Trưởng Bộ môn Ngoại ngữ</t>
  </si>
  <si>
    <t>Chánh Văn phòng Học viện, Trưởng Ban Tổ chức - Cán bộ, Trưởng Khoa Đào tạo, bồi dưỡng công chức và Tại chức</t>
  </si>
  <si>
    <t>Chánh Văn phòng Học viện, Trưởng Ban Tổ chức - Cán bộ, Trưởng Khoa Nhà nước và Pháp luật</t>
  </si>
  <si>
    <t>Chánh Văn phòng Học viện, Trưởng Ban Tổ chức - Cán bộ, Trưởng Khoa Quản lý nhà nước về Đô thị và Nông thôn</t>
  </si>
  <si>
    <t>Chánh Văn phòng Học viện, Trưởng Ban Tổ chức - Cán bộ, Trưởng Khoa Quản lý nhà nước về Kinh tế</t>
  </si>
  <si>
    <t>Chánh Văn phòng Học viện, Trưởng Ban Tổ chức - Cán bộ, Trưởng Khoa Văn bản và Công nghệ hành chính</t>
  </si>
  <si>
    <t>Chánh Văn phòng Học viện, Trưởng Ban Tổ chức - Cán bộ, Giám đốc Trung tâm Tin học - Thư viện</t>
  </si>
  <si>
    <t>Chánh Văn phòng Học viện, Trưởng Ban Tổ chức - Cán bộ, Thủ trưởng Cơ sở Học viện Hành chính Quốc gia tại Thành phố Hồ Chí Minh</t>
  </si>
  <si>
    <t>Chánh Văn phòng Học viện, Trưởng Ban Tổ chức - Cán bộ, Trưởng Khoa Hành chính học</t>
  </si>
  <si>
    <t>Chánh Văn phòng Học viện, Trưởng Ban Tổ chức - Cán bộ, Trưởng Khoa Lý luận cơ sở</t>
  </si>
  <si>
    <t>K.Dài</t>
  </si>
  <si>
    <t>Chánh Văn phòng Học viện, Trưởng Ban Tổ chức - Cán bộ, Trưởng Khoa Tổ chức và Quản lý nhân sự</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</si>
</sst>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13"/>
      <name val="Arial Narrow"/>
      <family val="2"/>
    </font>
    <font>
      <sz val="11"/>
      <name val="Arial Narrow"/>
      <family val="2"/>
    </font>
    <font>
      <sz val="12"/>
      <color indexed="12"/>
      <name val="Arial Narrow"/>
      <family val="2"/>
    </font>
    <font>
      <b/>
      <i/>
      <sz val="11"/>
      <name val="Arial Narrow"/>
      <family val="2"/>
    </font>
    <font>
      <i/>
      <sz val="12"/>
      <name val="Arial Narrow"/>
      <family val="2"/>
    </font>
    <font>
      <i/>
      <sz val="13"/>
      <color indexed="12"/>
      <name val="Arial Narrow"/>
      <family val="2"/>
    </font>
    <font>
      <b/>
      <i/>
      <sz val="12"/>
      <color indexed="9"/>
      <name val="Arial Narrow"/>
      <family val="2"/>
    </font>
    <font>
      <b/>
      <sz val="10"/>
      <color indexed="12"/>
      <name val="Arial Narrow"/>
      <family val="2"/>
    </font>
    <font>
      <sz val="11"/>
      <color theme="0"/>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b/>
      <sz val="10"/>
      <color theme="0"/>
      <name val="Arial Narrow"/>
      <family val="2"/>
    </font>
    <font>
      <sz val="10"/>
      <color theme="0"/>
      <name val="Arial Narrow"/>
      <family val="2"/>
    </font>
    <font>
      <sz val="10"/>
      <color rgb="FF80000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0"/>
      <color indexed="8"/>
      <name val="Arial Narrow"/>
      <family val="2"/>
    </font>
    <font>
      <sz val="10"/>
      <color indexed="58"/>
      <name val="Arial Narrow"/>
      <family val="2"/>
    </font>
    <font>
      <sz val="13"/>
      <name val="Arial Narrow"/>
      <family val="2"/>
    </font>
    <font>
      <b/>
      <i/>
      <sz val="12"/>
      <color theme="0"/>
      <name val="Arial Narrow"/>
      <family val="2"/>
    </font>
    <font>
      <i/>
      <sz val="10"/>
      <color theme="0"/>
      <name val="Arial"/>
      <family val="2"/>
    </font>
    <font>
      <sz val="10"/>
      <color theme="0"/>
      <name val="Arial"/>
      <family val="2"/>
    </font>
    <font>
      <b/>
      <i/>
      <sz val="12"/>
      <color rgb="FF0000FF"/>
      <name val="Arial Narrow"/>
      <family val="2"/>
    </font>
    <font>
      <b/>
      <i/>
      <sz val="12"/>
      <color rgb="FF0000FF"/>
      <name val="Arial"/>
      <family val="2"/>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s>
  <cellStyleXfs count="1">
    <xf numFmtId="0" fontId="0" fillId="0" borderId="0"/>
  </cellStyleXfs>
  <cellXfs count="825">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xf>
    <xf numFmtId="0" fontId="16" fillId="0" borderId="0" xfId="0" applyFont="1" applyAlignment="1">
      <alignment vertical="center"/>
    </xf>
    <xf numFmtId="0" fontId="17" fillId="2"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7" xfId="0" applyNumberFormat="1" applyFont="1" applyFill="1" applyBorder="1" applyAlignment="1">
      <alignment horizontal="center" vertical="center" wrapText="1"/>
    </xf>
    <xf numFmtId="2" fontId="16" fillId="2" borderId="1" xfId="0" applyNumberFormat="1" applyFont="1" applyFill="1" applyBorder="1" applyAlignment="1">
      <alignment horizontal="left" vertical="center"/>
    </xf>
    <xf numFmtId="1" fontId="16"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8" fillId="2" borderId="1" xfId="0" applyFont="1" applyFill="1" applyBorder="1" applyAlignment="1">
      <alignment vertical="center"/>
    </xf>
    <xf numFmtId="2" fontId="18" fillId="2" borderId="1" xfId="0" applyNumberFormat="1" applyFont="1" applyFill="1" applyBorder="1" applyAlignment="1">
      <alignment horizontal="center" vertical="center"/>
    </xf>
    <xf numFmtId="0" fontId="16" fillId="2" borderId="0" xfId="0" applyFont="1" applyFill="1" applyAlignment="1">
      <alignment horizontal="left" vertical="center"/>
    </xf>
    <xf numFmtId="0" fontId="16" fillId="0" borderId="0" xfId="0" applyFont="1" applyBorder="1" applyAlignment="1">
      <alignment vertical="center"/>
    </xf>
    <xf numFmtId="0" fontId="16" fillId="2" borderId="0" xfId="0" applyFont="1" applyFill="1" applyBorder="1" applyAlignment="1">
      <alignment horizontal="left" vertical="center"/>
    </xf>
    <xf numFmtId="2" fontId="16" fillId="2" borderId="0" xfId="0" applyNumberFormat="1" applyFont="1" applyFill="1" applyAlignment="1">
      <alignment horizontal="center" vertical="center"/>
    </xf>
    <xf numFmtId="2" fontId="16" fillId="2" borderId="0" xfId="0" applyNumberFormat="1" applyFont="1" applyFill="1" applyAlignment="1">
      <alignment vertical="center"/>
    </xf>
    <xf numFmtId="49" fontId="16" fillId="0" borderId="0" xfId="0" applyNumberFormat="1" applyFont="1" applyAlignment="1">
      <alignment vertical="center"/>
    </xf>
    <xf numFmtId="1" fontId="12" fillId="2" borderId="0" xfId="0" applyNumberFormat="1" applyFont="1" applyFill="1" applyAlignment="1">
      <alignment horizontal="center" vertical="center"/>
    </xf>
    <xf numFmtId="0" fontId="16" fillId="0" borderId="0" xfId="0" applyNumberFormat="1" applyFont="1" applyAlignment="1">
      <alignment vertical="center"/>
    </xf>
    <xf numFmtId="2" fontId="16" fillId="0" borderId="0" xfId="0" applyNumberFormat="1" applyFont="1" applyAlignment="1">
      <alignment vertical="center"/>
    </xf>
    <xf numFmtId="0" fontId="16" fillId="0" borderId="0" xfId="0" applyNumberFormat="1" applyFont="1" applyAlignment="1">
      <alignment horizontal="left" vertical="center"/>
    </xf>
    <xf numFmtId="2" fontId="16" fillId="0" borderId="0" xfId="0" applyNumberFormat="1" applyFont="1" applyAlignment="1">
      <alignment horizontal="center" vertical="center"/>
    </xf>
    <xf numFmtId="1" fontId="16" fillId="2" borderId="0" xfId="0" applyNumberFormat="1" applyFont="1" applyFill="1" applyAlignment="1">
      <alignmen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horizontal="left" vertical="center"/>
    </xf>
    <xf numFmtId="2" fontId="21" fillId="2" borderId="0" xfId="0" applyNumberFormat="1" applyFont="1" applyFill="1" applyBorder="1" applyAlignment="1">
      <alignment horizontal="center" vertical="center"/>
    </xf>
    <xf numFmtId="0" fontId="25" fillId="0" borderId="0" xfId="0" applyFont="1" applyAlignment="1">
      <alignment vertical="center"/>
    </xf>
    <xf numFmtId="49" fontId="21" fillId="2" borderId="0" xfId="0" applyNumberFormat="1" applyFont="1" applyFill="1" applyBorder="1" applyAlignment="1">
      <alignment horizontal="left" wrapText="1"/>
    </xf>
    <xf numFmtId="0" fontId="16" fillId="0" borderId="0" xfId="0" applyFont="1" applyAlignment="1">
      <alignment horizontal="left" vertical="center"/>
    </xf>
    <xf numFmtId="49" fontId="16" fillId="0" borderId="0" xfId="0" applyNumberFormat="1" applyFont="1" applyAlignment="1">
      <alignment horizontal="right" vertical="center"/>
    </xf>
    <xf numFmtId="0" fontId="16" fillId="0" borderId="0" xfId="0" applyNumberFormat="1" applyFont="1" applyBorder="1" applyAlignment="1">
      <alignment horizontal="left" vertical="center"/>
    </xf>
    <xf numFmtId="2" fontId="16" fillId="0" borderId="0" xfId="0" applyNumberFormat="1" applyFont="1" applyBorder="1" applyAlignment="1">
      <alignment horizontal="center" vertical="center"/>
    </xf>
    <xf numFmtId="1" fontId="22" fillId="2" borderId="0" xfId="0" applyNumberFormat="1" applyFont="1" applyFill="1" applyAlignment="1">
      <alignment vertical="center"/>
    </xf>
    <xf numFmtId="0" fontId="16" fillId="0" borderId="0" xfId="0" applyFont="1" applyAlignment="1">
      <alignment vertical="center" wrapText="1"/>
    </xf>
    <xf numFmtId="0" fontId="16" fillId="4" borderId="0" xfId="0" applyFont="1" applyFill="1" applyAlignment="1">
      <alignment vertical="center"/>
    </xf>
    <xf numFmtId="2" fontId="22" fillId="2" borderId="0" xfId="0" applyNumberFormat="1" applyFont="1" applyFill="1" applyBorder="1" applyAlignment="1">
      <alignment horizontal="center" vertical="center"/>
    </xf>
    <xf numFmtId="2" fontId="26" fillId="2" borderId="0" xfId="0" applyNumberFormat="1" applyFont="1" applyFill="1" applyBorder="1" applyAlignment="1">
      <alignment horizontal="right" vertical="center"/>
    </xf>
    <xf numFmtId="0" fontId="14" fillId="0" borderId="0" xfId="0" applyFont="1" applyAlignment="1">
      <alignment vertical="center"/>
    </xf>
    <xf numFmtId="0" fontId="14" fillId="2" borderId="0" xfId="0" applyFont="1" applyFill="1" applyAlignment="1">
      <alignment vertical="center"/>
    </xf>
    <xf numFmtId="0" fontId="21" fillId="2" borderId="0" xfId="0" applyFont="1" applyFill="1" applyBorder="1" applyAlignment="1"/>
    <xf numFmtId="0" fontId="21" fillId="2" borderId="0" xfId="0" applyFont="1" applyFill="1" applyBorder="1" applyAlignment="1">
      <alignment horizontal="center"/>
    </xf>
    <xf numFmtId="0" fontId="21" fillId="2" borderId="0" xfId="0" applyFont="1" applyFill="1" applyBorder="1" applyAlignment="1">
      <alignment horizontal="left"/>
    </xf>
    <xf numFmtId="0" fontId="21" fillId="2" borderId="0" xfId="0" applyFont="1" applyFill="1" applyBorder="1" applyAlignment="1">
      <alignment horizontal="right"/>
    </xf>
    <xf numFmtId="49" fontId="21" fillId="2" borderId="0" xfId="0" applyNumberFormat="1" applyFont="1" applyFill="1" applyBorder="1" applyAlignment="1">
      <alignment horizontal="right"/>
    </xf>
    <xf numFmtId="49" fontId="21" fillId="2" borderId="0" xfId="0" applyNumberFormat="1" applyFont="1" applyFill="1" applyBorder="1" applyAlignment="1">
      <alignment horizontal="left"/>
    </xf>
    <xf numFmtId="0" fontId="25" fillId="2" borderId="0" xfId="0" applyFont="1" applyFill="1" applyBorder="1" applyAlignment="1">
      <alignment horizontal="right"/>
    </xf>
    <xf numFmtId="0" fontId="22" fillId="2" borderId="9" xfId="0" applyNumberFormat="1" applyFont="1" applyFill="1" applyBorder="1" applyAlignment="1">
      <alignment horizontal="left" vertical="center" wrapText="1"/>
    </xf>
    <xf numFmtId="49" fontId="23" fillId="2" borderId="9" xfId="0" applyNumberFormat="1" applyFont="1" applyFill="1" applyBorder="1" applyAlignment="1">
      <alignment horizontal="left" vertical="center"/>
    </xf>
    <xf numFmtId="0" fontId="24"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1" fontId="17" fillId="2" borderId="13"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22" fillId="2" borderId="0" xfId="0" applyFont="1" applyFill="1" applyAlignment="1">
      <alignment vertical="center"/>
    </xf>
    <xf numFmtId="0" fontId="13" fillId="0" borderId="0" xfId="0" applyNumberFormat="1" applyFont="1" applyAlignment="1">
      <alignment horizontal="center"/>
    </xf>
    <xf numFmtId="0" fontId="27" fillId="0" borderId="0" xfId="0" applyNumberFormat="1" applyFont="1" applyBorder="1" applyAlignment="1">
      <alignment horizontal="left"/>
    </xf>
    <xf numFmtId="2" fontId="13" fillId="0" borderId="0" xfId="0" applyNumberFormat="1" applyFont="1" applyAlignment="1"/>
    <xf numFmtId="0" fontId="13" fillId="0" borderId="0" xfId="0" applyNumberFormat="1" applyFont="1" applyBorder="1" applyAlignment="1">
      <alignment wrapText="1"/>
    </xf>
    <xf numFmtId="0" fontId="13" fillId="0" borderId="0" xfId="0" applyNumberFormat="1" applyFont="1" applyBorder="1" applyAlignment="1">
      <alignment horizontal="left" wrapText="1"/>
    </xf>
    <xf numFmtId="2" fontId="14" fillId="0" borderId="0" xfId="0" applyNumberFormat="1" applyFont="1" applyAlignment="1"/>
    <xf numFmtId="0" fontId="14" fillId="0" borderId="0" xfId="0" applyNumberFormat="1" applyFont="1" applyAlignment="1">
      <alignment horizontal="center"/>
    </xf>
    <xf numFmtId="0" fontId="22" fillId="0" borderId="0" xfId="0" quotePrefix="1" applyNumberFormat="1" applyFont="1" applyBorder="1" applyAlignment="1">
      <alignment horizontal="left"/>
    </xf>
    <xf numFmtId="0" fontId="14" fillId="0" borderId="0" xfId="0" applyNumberFormat="1" applyFont="1" applyAlignment="1">
      <alignment wrapText="1"/>
    </xf>
    <xf numFmtId="0" fontId="14" fillId="0" borderId="0" xfId="0" applyNumberFormat="1" applyFont="1" applyBorder="1" applyAlignment="1">
      <alignment horizontal="center" wrapText="1"/>
    </xf>
    <xf numFmtId="0" fontId="14" fillId="0" borderId="0" xfId="0" applyNumberFormat="1" applyFont="1" applyBorder="1" applyAlignment="1">
      <alignment wrapText="1"/>
    </xf>
    <xf numFmtId="0" fontId="14" fillId="0" borderId="0" xfId="0" applyNumberFormat="1" applyFont="1" applyBorder="1" applyAlignment="1">
      <alignment horizontal="left" wrapText="1"/>
    </xf>
    <xf numFmtId="2" fontId="14" fillId="2" borderId="0" xfId="0" applyNumberFormat="1" applyFont="1" applyFill="1" applyBorder="1" applyAlignment="1">
      <alignment horizontal="center" vertical="center"/>
    </xf>
    <xf numFmtId="2" fontId="22" fillId="0" borderId="0" xfId="0" applyNumberFormat="1" applyFont="1" applyAlignment="1"/>
    <xf numFmtId="0" fontId="28" fillId="0" borderId="0" xfId="0" applyNumberFormat="1" applyFont="1" applyBorder="1" applyAlignment="1">
      <alignment wrapText="1"/>
    </xf>
    <xf numFmtId="0" fontId="28" fillId="0" borderId="0" xfId="0" applyNumberFormat="1" applyFont="1" applyBorder="1" applyAlignment="1">
      <alignment horizontal="left" wrapText="1"/>
    </xf>
    <xf numFmtId="0" fontId="14" fillId="2" borderId="0" xfId="0" applyNumberFormat="1" applyFont="1" applyFill="1" applyAlignment="1">
      <alignment horizontal="center" wrapText="1"/>
    </xf>
    <xf numFmtId="49" fontId="16" fillId="0" borderId="0" xfId="0" applyNumberFormat="1" applyFont="1" applyBorder="1" applyAlignment="1">
      <alignment horizontal="right" vertical="center"/>
    </xf>
    <xf numFmtId="49" fontId="16" fillId="0" borderId="0" xfId="0" applyNumberFormat="1" applyFont="1" applyBorder="1" applyAlignment="1">
      <alignment vertical="center"/>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3" fillId="2" borderId="0" xfId="0" applyFont="1" applyFill="1" applyBorder="1" applyAlignment="1">
      <alignment horizontal="right"/>
    </xf>
    <xf numFmtId="0" fontId="13" fillId="2" borderId="0"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horizontal="right"/>
    </xf>
    <xf numFmtId="0" fontId="25" fillId="0" borderId="0" xfId="0" applyFont="1" applyAlignment="1">
      <alignment horizontal="left" vertical="center"/>
    </xf>
    <xf numFmtId="0" fontId="25" fillId="2" borderId="0" xfId="0" applyFont="1" applyFill="1" applyAlignment="1">
      <alignment horizontal="right"/>
    </xf>
    <xf numFmtId="1" fontId="25" fillId="2" borderId="0" xfId="0" applyNumberFormat="1" applyFont="1" applyFill="1" applyBorder="1" applyAlignment="1">
      <alignment horizontal="right"/>
    </xf>
    <xf numFmtId="1" fontId="13" fillId="2" borderId="0" xfId="0" applyNumberFormat="1" applyFont="1" applyFill="1" applyBorder="1" applyAlignment="1">
      <alignment horizontal="center"/>
    </xf>
    <xf numFmtId="0" fontId="0" fillId="0" borderId="0" xfId="0" applyAlignment="1">
      <alignment horizontal="right"/>
    </xf>
    <xf numFmtId="0" fontId="2" fillId="0" borderId="0" xfId="0" applyFont="1"/>
    <xf numFmtId="0" fontId="28" fillId="0" borderId="0" xfId="0" applyNumberFormat="1" applyFont="1" applyBorder="1" applyAlignment="1">
      <alignment horizontal="center" wrapText="1"/>
    </xf>
    <xf numFmtId="0" fontId="21" fillId="2" borderId="0" xfId="0" applyNumberFormat="1" applyFont="1" applyFill="1" applyAlignment="1">
      <alignment horizontal="center" vertical="center" wrapText="1"/>
    </xf>
    <xf numFmtId="49" fontId="21" fillId="2" borderId="0" xfId="0" applyNumberFormat="1" applyFont="1" applyFill="1" applyBorder="1" applyAlignment="1">
      <alignment horizontal="center" vertical="center" wrapText="1"/>
    </xf>
    <xf numFmtId="2" fontId="21" fillId="2" borderId="0" xfId="0" applyNumberFormat="1" applyFont="1" applyFill="1" applyAlignment="1">
      <alignment horizontal="center" vertical="center"/>
    </xf>
    <xf numFmtId="0" fontId="25" fillId="0" borderId="1" xfId="0" applyFont="1" applyBorder="1" applyAlignment="1">
      <alignment horizontal="center" vertical="center"/>
    </xf>
    <xf numFmtId="0" fontId="21" fillId="2" borderId="0" xfId="0" applyFont="1" applyFill="1"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vertical="center" wrapText="1"/>
    </xf>
    <xf numFmtId="0" fontId="22" fillId="2" borderId="1" xfId="0" applyNumberFormat="1" applyFont="1" applyFill="1" applyBorder="1" applyAlignment="1">
      <alignment horizontal="center" vertical="center" wrapText="1"/>
    </xf>
    <xf numFmtId="0" fontId="20" fillId="8" borderId="1" xfId="0" applyNumberFormat="1" applyFont="1" applyFill="1" applyBorder="1" applyAlignment="1">
      <alignment horizontal="center" vertical="center" wrapText="1"/>
    </xf>
    <xf numFmtId="0" fontId="20" fillId="8" borderId="1" xfId="0" applyNumberFormat="1" applyFont="1" applyFill="1" applyBorder="1" applyAlignment="1">
      <alignment horizontal="left" vertical="center" wrapText="1"/>
    </xf>
    <xf numFmtId="0" fontId="20" fillId="8" borderId="12" xfId="0" applyNumberFormat="1" applyFont="1" applyFill="1" applyBorder="1" applyAlignment="1">
      <alignment horizontal="center" vertical="center" wrapText="1"/>
    </xf>
    <xf numFmtId="0" fontId="20" fillId="8" borderId="23" xfId="0" applyNumberFormat="1" applyFont="1" applyFill="1" applyBorder="1" applyAlignment="1">
      <alignment horizontal="left" vertical="center"/>
    </xf>
    <xf numFmtId="1" fontId="20" fillId="8" borderId="1" xfId="0" applyNumberFormat="1" applyFont="1" applyFill="1" applyBorder="1" applyAlignment="1">
      <alignment horizontal="center" vertical="center"/>
    </xf>
    <xf numFmtId="2" fontId="20" fillId="8" borderId="1" xfId="0" applyNumberFormat="1" applyFont="1" applyFill="1" applyBorder="1" applyAlignment="1">
      <alignment horizontal="center" vertical="center"/>
    </xf>
    <xf numFmtId="49" fontId="20" fillId="8" borderId="20" xfId="0" applyNumberFormat="1" applyFont="1" applyFill="1" applyBorder="1" applyAlignment="1">
      <alignment horizontal="right" vertical="center"/>
    </xf>
    <xf numFmtId="49" fontId="20" fillId="8" borderId="17" xfId="0" applyNumberFormat="1" applyFont="1" applyFill="1" applyBorder="1" applyAlignment="1">
      <alignment horizontal="center" vertical="center"/>
    </xf>
    <xf numFmtId="1" fontId="20" fillId="8" borderId="1" xfId="0" applyNumberFormat="1" applyFont="1" applyFill="1" applyBorder="1" applyAlignment="1">
      <alignment horizontal="center" vertical="center" wrapText="1"/>
    </xf>
    <xf numFmtId="0" fontId="19" fillId="8" borderId="13" xfId="0" applyFont="1" applyFill="1" applyBorder="1" applyAlignment="1">
      <alignment horizontal="center" vertical="center"/>
    </xf>
    <xf numFmtId="0" fontId="20" fillId="8" borderId="1" xfId="0" applyFont="1" applyFill="1" applyBorder="1" applyAlignment="1">
      <alignment horizontal="center" vertical="center"/>
    </xf>
    <xf numFmtId="1" fontId="20" fillId="8" borderId="8" xfId="0" applyNumberFormat="1" applyFont="1" applyFill="1" applyBorder="1" applyAlignment="1">
      <alignment horizontal="right" vertical="center" wrapText="1"/>
    </xf>
    <xf numFmtId="1" fontId="20" fillId="8" borderId="7" xfId="0" applyNumberFormat="1" applyFont="1" applyFill="1" applyBorder="1" applyAlignment="1">
      <alignment horizontal="right" vertical="center" wrapText="1"/>
    </xf>
    <xf numFmtId="49" fontId="20" fillId="8" borderId="20" xfId="0" applyNumberFormat="1" applyFont="1" applyFill="1" applyBorder="1" applyAlignment="1">
      <alignment horizontal="right" vertical="center" wrapText="1"/>
    </xf>
    <xf numFmtId="0" fontId="19" fillId="8" borderId="1" xfId="0" applyNumberFormat="1" applyFont="1" applyFill="1" applyBorder="1" applyAlignment="1">
      <alignment horizontal="center" vertical="center" wrapText="1"/>
    </xf>
    <xf numFmtId="1" fontId="20" fillId="8" borderId="7" xfId="0" applyNumberFormat="1" applyFont="1" applyFill="1" applyBorder="1" applyAlignment="1">
      <alignment horizontal="center" vertical="center"/>
    </xf>
    <xf numFmtId="0" fontId="20" fillId="8" borderId="1" xfId="0" applyFont="1" applyFill="1" applyBorder="1" applyAlignment="1">
      <alignment vertical="center"/>
    </xf>
    <xf numFmtId="0" fontId="20" fillId="8" borderId="1" xfId="0" applyNumberFormat="1" applyFont="1" applyFill="1" applyBorder="1" applyAlignment="1">
      <alignment horizontal="center" vertical="center"/>
    </xf>
    <xf numFmtId="0" fontId="20" fillId="8" borderId="13" xfId="0" applyNumberFormat="1" applyFont="1" applyFill="1" applyBorder="1" applyAlignment="1">
      <alignment horizontal="center" vertical="center"/>
    </xf>
    <xf numFmtId="0" fontId="20" fillId="8" borderId="14" xfId="0" applyNumberFormat="1" applyFont="1" applyFill="1" applyBorder="1" applyAlignment="1">
      <alignment horizontal="center" vertical="center" wrapText="1"/>
    </xf>
    <xf numFmtId="0" fontId="20" fillId="8" borderId="12" xfId="0" applyNumberFormat="1" applyFont="1" applyFill="1" applyBorder="1" applyAlignment="1">
      <alignment horizontal="center" vertical="center"/>
    </xf>
    <xf numFmtId="1" fontId="19" fillId="8" borderId="7" xfId="0" applyNumberFormat="1" applyFont="1" applyFill="1" applyBorder="1" applyAlignment="1">
      <alignment horizontal="right" vertical="center"/>
    </xf>
    <xf numFmtId="0" fontId="20" fillId="8" borderId="13" xfId="0" applyFont="1" applyFill="1" applyBorder="1" applyAlignment="1">
      <alignment vertical="center"/>
    </xf>
    <xf numFmtId="0" fontId="20" fillId="8" borderId="12" xfId="0" applyFont="1" applyFill="1" applyBorder="1" applyAlignment="1">
      <alignment vertical="center"/>
    </xf>
    <xf numFmtId="1" fontId="19" fillId="8" borderId="8" xfId="0" applyNumberFormat="1" applyFont="1" applyFill="1" applyBorder="1" applyAlignment="1">
      <alignment horizontal="center" vertical="center"/>
    </xf>
    <xf numFmtId="1" fontId="19" fillId="8" borderId="23" xfId="0" applyNumberFormat="1" applyFont="1" applyFill="1" applyBorder="1" applyAlignment="1">
      <alignment horizontal="center" vertical="center" wrapText="1"/>
    </xf>
    <xf numFmtId="0" fontId="20" fillId="8" borderId="9" xfId="0" applyNumberFormat="1" applyFont="1" applyFill="1" applyBorder="1" applyAlignment="1">
      <alignment horizontal="center" vertical="center"/>
    </xf>
    <xf numFmtId="0" fontId="20" fillId="8" borderId="1" xfId="0" applyNumberFormat="1" applyFont="1" applyFill="1" applyBorder="1" applyAlignment="1">
      <alignment horizontal="left" vertical="center"/>
    </xf>
    <xf numFmtId="0" fontId="20" fillId="8" borderId="1" xfId="0" applyNumberFormat="1" applyFont="1" applyFill="1" applyBorder="1" applyAlignment="1">
      <alignment vertical="center"/>
    </xf>
    <xf numFmtId="0" fontId="20" fillId="8" borderId="9" xfId="0" applyNumberFormat="1" applyFont="1" applyFill="1" applyBorder="1" applyAlignment="1">
      <alignment horizontal="left" vertical="center" wrapText="1"/>
    </xf>
    <xf numFmtId="0" fontId="20" fillId="8" borderId="19" xfId="0" applyNumberFormat="1" applyFont="1" applyFill="1" applyBorder="1" applyAlignment="1">
      <alignment horizontal="right" vertical="center" wrapText="1"/>
    </xf>
    <xf numFmtId="0" fontId="20" fillId="8" borderId="29" xfId="0" applyNumberFormat="1" applyFont="1" applyFill="1" applyBorder="1" applyAlignment="1">
      <alignment horizontal="center" vertical="center" wrapText="1"/>
    </xf>
    <xf numFmtId="1" fontId="19" fillId="8" borderId="1" xfId="0" applyNumberFormat="1" applyFont="1" applyFill="1" applyBorder="1" applyAlignment="1">
      <alignment horizontal="center" vertical="center"/>
    </xf>
    <xf numFmtId="0" fontId="20" fillId="8" borderId="8" xfId="0" applyFont="1" applyFill="1" applyBorder="1" applyAlignment="1">
      <alignment vertical="center"/>
    </xf>
    <xf numFmtId="0" fontId="25" fillId="8" borderId="1" xfId="0" applyNumberFormat="1" applyFont="1" applyFill="1" applyBorder="1" applyAlignment="1">
      <alignment horizontal="left" vertical="center" wrapText="1"/>
    </xf>
    <xf numFmtId="0" fontId="25" fillId="8" borderId="1" xfId="0" applyFont="1" applyFill="1" applyBorder="1" applyAlignment="1">
      <alignment vertical="center"/>
    </xf>
    <xf numFmtId="0" fontId="20" fillId="8" borderId="19" xfId="0" applyNumberFormat="1" applyFont="1" applyFill="1" applyBorder="1" applyAlignment="1">
      <alignment horizontal="left" vertical="center" wrapText="1"/>
    </xf>
    <xf numFmtId="0" fontId="20" fillId="8" borderId="8" xfId="0" applyNumberFormat="1" applyFont="1" applyFill="1" applyBorder="1" applyAlignment="1">
      <alignment horizontal="center" vertical="center" wrapText="1"/>
    </xf>
    <xf numFmtId="49" fontId="20" fillId="8" borderId="9" xfId="0" applyNumberFormat="1" applyFont="1" applyFill="1" applyBorder="1" applyAlignment="1">
      <alignment vertical="center"/>
    </xf>
    <xf numFmtId="0" fontId="2" fillId="0" borderId="0" xfId="0" applyFont="1" applyBorder="1"/>
    <xf numFmtId="2" fontId="26" fillId="2" borderId="0" xfId="0" applyNumberFormat="1" applyFont="1" applyFill="1" applyAlignment="1">
      <alignment vertical="center"/>
    </xf>
    <xf numFmtId="0" fontId="14" fillId="2" borderId="0" xfId="0" applyFont="1" applyFill="1" applyBorder="1" applyAlignment="1">
      <alignment horizontal="left" vertical="center"/>
    </xf>
    <xf numFmtId="49" fontId="20" fillId="8" borderId="0" xfId="0" applyNumberFormat="1" applyFont="1" applyFill="1" applyBorder="1" applyAlignment="1">
      <alignment horizontal="center" vertical="center"/>
    </xf>
    <xf numFmtId="1" fontId="21" fillId="2" borderId="0" xfId="0" applyNumberFormat="1" applyFont="1" applyFill="1" applyBorder="1" applyAlignment="1">
      <alignment horizontal="right"/>
    </xf>
    <xf numFmtId="0" fontId="21" fillId="0" borderId="0" xfId="0" applyFont="1" applyFill="1" applyBorder="1" applyAlignment="1">
      <alignment horizontal="center"/>
    </xf>
    <xf numFmtId="0" fontId="25" fillId="0" borderId="0" xfId="0" applyFont="1" applyFill="1" applyBorder="1" applyAlignment="1">
      <alignment horizontal="center"/>
    </xf>
    <xf numFmtId="0" fontId="21" fillId="3" borderId="0" xfId="0" applyFont="1" applyFill="1" applyAlignment="1">
      <alignment vertical="center"/>
    </xf>
    <xf numFmtId="0" fontId="21" fillId="3" borderId="0" xfId="0" applyFont="1" applyFill="1" applyAlignment="1">
      <alignment horizontal="left" vertical="center" wrapText="1"/>
    </xf>
    <xf numFmtId="0" fontId="19" fillId="8" borderId="12" xfId="0" applyFont="1" applyFill="1" applyBorder="1" applyAlignment="1">
      <alignment horizontal="left" vertical="center"/>
    </xf>
    <xf numFmtId="2" fontId="19" fillId="8" borderId="1" xfId="0" applyNumberFormat="1" applyFont="1" applyFill="1" applyBorder="1" applyAlignment="1">
      <alignment horizontal="center" vertical="center"/>
    </xf>
    <xf numFmtId="0" fontId="25" fillId="2" borderId="0" xfId="0" applyFont="1" applyFill="1" applyAlignment="1">
      <alignment horizontal="left"/>
    </xf>
    <xf numFmtId="0" fontId="14"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25" fillId="0" borderId="1" xfId="0" applyFont="1" applyBorder="1" applyAlignment="1">
      <alignment horizontal="left" vertical="center" wrapText="1"/>
    </xf>
    <xf numFmtId="2" fontId="21" fillId="2" borderId="0" xfId="0" applyNumberFormat="1" applyFont="1" applyFill="1" applyAlignment="1">
      <alignment horizontal="left" vertical="center"/>
    </xf>
    <xf numFmtId="0" fontId="21" fillId="3" borderId="0" xfId="0" applyFont="1" applyFill="1" applyAlignment="1">
      <alignment horizontal="left" vertical="center"/>
    </xf>
    <xf numFmtId="0" fontId="25" fillId="0" borderId="1" xfId="0" applyFont="1" applyBorder="1" applyAlignment="1">
      <alignment horizontal="left" vertical="center"/>
    </xf>
    <xf numFmtId="0" fontId="21" fillId="3" borderId="0" xfId="0" applyFont="1" applyFill="1" applyAlignment="1">
      <alignment horizontal="center" vertical="center"/>
    </xf>
    <xf numFmtId="49" fontId="21" fillId="2" borderId="0" xfId="0" applyNumberFormat="1" applyFont="1" applyFill="1" applyBorder="1" applyAlignment="1">
      <alignment vertical="center" wrapText="1"/>
    </xf>
    <xf numFmtId="0" fontId="21" fillId="8" borderId="0" xfId="0" applyFont="1" applyFill="1" applyAlignment="1">
      <alignment vertical="center"/>
    </xf>
    <xf numFmtId="2" fontId="13" fillId="0" borderId="0" xfId="0" applyNumberFormat="1" applyFont="1" applyBorder="1" applyAlignment="1"/>
    <xf numFmtId="0" fontId="0" fillId="0" borderId="0" xfId="0" applyAlignment="1">
      <alignment wrapText="1"/>
    </xf>
    <xf numFmtId="0" fontId="22" fillId="2" borderId="1" xfId="0" applyNumberFormat="1" applyFont="1" applyFill="1" applyBorder="1" applyAlignment="1">
      <alignment horizontal="left" vertical="center" wrapText="1"/>
    </xf>
    <xf numFmtId="0" fontId="22" fillId="0" borderId="1" xfId="0" applyFont="1" applyBorder="1" applyAlignment="1">
      <alignment vertical="center" wrapText="1"/>
    </xf>
    <xf numFmtId="0" fontId="20" fillId="8" borderId="0" xfId="0" applyFont="1" applyFill="1" applyBorder="1" applyAlignment="1">
      <alignment vertical="center"/>
    </xf>
    <xf numFmtId="0" fontId="20" fillId="8" borderId="0" xfId="0" applyFont="1" applyFill="1" applyAlignment="1">
      <alignment vertical="center"/>
    </xf>
    <xf numFmtId="0" fontId="21" fillId="2" borderId="0" xfId="0" applyFont="1" applyFill="1" applyBorder="1" applyAlignment="1">
      <alignment horizontal="right" textRotation="90"/>
    </xf>
    <xf numFmtId="0" fontId="16" fillId="0" borderId="0" xfId="0" applyFont="1" applyBorder="1" applyAlignment="1">
      <alignment horizontal="right" vertical="center" textRotation="90"/>
    </xf>
    <xf numFmtId="0" fontId="22" fillId="2" borderId="0" xfId="0" applyFont="1" applyFill="1" applyAlignment="1">
      <alignment horizontal="center" vertical="center" wrapText="1"/>
    </xf>
    <xf numFmtId="0" fontId="14" fillId="2" borderId="0" xfId="0" applyNumberFormat="1" applyFont="1" applyFill="1" applyAlignment="1">
      <alignment horizontal="left" wrapText="1"/>
    </xf>
    <xf numFmtId="0" fontId="14" fillId="2" borderId="0" xfId="0" applyNumberFormat="1" applyFont="1" applyFill="1" applyAlignment="1">
      <alignment horizontal="center" textRotation="90" wrapText="1"/>
    </xf>
    <xf numFmtId="49" fontId="13" fillId="2" borderId="0" xfId="0" applyNumberFormat="1" applyFont="1" applyFill="1" applyBorder="1" applyAlignment="1">
      <alignment horizontal="left" wrapText="1"/>
    </xf>
    <xf numFmtId="49" fontId="13" fillId="2" borderId="0" xfId="0" applyNumberFormat="1" applyFont="1" applyFill="1" applyBorder="1" applyAlignment="1">
      <alignment horizontal="center" wrapText="1"/>
    </xf>
    <xf numFmtId="49" fontId="13" fillId="2" borderId="0" xfId="0" applyNumberFormat="1" applyFont="1" applyFill="1" applyBorder="1" applyAlignment="1">
      <alignment wrapText="1"/>
    </xf>
    <xf numFmtId="2" fontId="14" fillId="2" borderId="0" xfId="0" applyNumberFormat="1" applyFont="1" applyFill="1" applyAlignment="1"/>
    <xf numFmtId="2" fontId="14" fillId="2" borderId="0" xfId="0" applyNumberFormat="1" applyFont="1" applyFill="1" applyAlignment="1">
      <alignment horizontal="left"/>
    </xf>
    <xf numFmtId="2" fontId="14" fillId="2" borderId="0" xfId="0" applyNumberFormat="1" applyFont="1" applyFill="1" applyAlignment="1">
      <alignment horizontal="center"/>
    </xf>
    <xf numFmtId="2" fontId="43" fillId="0" borderId="0" xfId="0" applyNumberFormat="1" applyFont="1" applyAlignment="1"/>
    <xf numFmtId="0" fontId="43" fillId="0" borderId="0" xfId="0" applyNumberFormat="1" applyFont="1" applyBorder="1" applyAlignment="1">
      <alignment horizontal="center" wrapText="1"/>
    </xf>
    <xf numFmtId="0" fontId="43" fillId="0" borderId="0" xfId="0" applyNumberFormat="1" applyFont="1" applyAlignment="1">
      <alignment wrapText="1"/>
    </xf>
    <xf numFmtId="0" fontId="43" fillId="0" borderId="0" xfId="0" applyNumberFormat="1" applyFont="1" applyAlignment="1">
      <alignment horizontal="left"/>
    </xf>
    <xf numFmtId="0" fontId="43" fillId="0" borderId="0" xfId="0" applyNumberFormat="1" applyFont="1" applyBorder="1" applyAlignment="1">
      <alignment wrapText="1"/>
    </xf>
    <xf numFmtId="0" fontId="43" fillId="0" borderId="0" xfId="0" applyNumberFormat="1" applyFont="1" applyBorder="1" applyAlignment="1">
      <alignment horizontal="left" wrapText="1"/>
    </xf>
    <xf numFmtId="0" fontId="44" fillId="0" borderId="0" xfId="0" applyNumberFormat="1" applyFont="1" applyBorder="1" applyAlignment="1">
      <alignment wrapText="1"/>
    </xf>
    <xf numFmtId="0" fontId="44" fillId="0" borderId="0" xfId="0" applyNumberFormat="1" applyFont="1" applyBorder="1" applyAlignment="1">
      <alignment horizontal="left" wrapText="1"/>
    </xf>
    <xf numFmtId="0" fontId="21" fillId="8" borderId="0" xfId="0" applyFont="1" applyFill="1" applyAlignment="1"/>
    <xf numFmtId="0" fontId="21" fillId="3" borderId="0" xfId="0" applyFont="1" applyFill="1" applyAlignment="1">
      <alignment horizontal="left" wrapText="1"/>
    </xf>
    <xf numFmtId="0" fontId="21" fillId="3" borderId="0" xfId="0" applyFont="1" applyFill="1" applyAlignment="1">
      <alignment horizontal="left"/>
    </xf>
    <xf numFmtId="0" fontId="21" fillId="3" borderId="0" xfId="0" applyFont="1" applyFill="1" applyAlignment="1"/>
    <xf numFmtId="0" fontId="21" fillId="3" borderId="0" xfId="0" applyFont="1" applyFill="1" applyAlignment="1">
      <alignment horizontal="center"/>
    </xf>
    <xf numFmtId="0" fontId="13" fillId="0" borderId="0" xfId="0" quotePrefix="1" applyNumberFormat="1" applyFont="1" applyAlignment="1">
      <alignment horizontal="center" wrapText="1"/>
    </xf>
    <xf numFmtId="0" fontId="5" fillId="0" borderId="0" xfId="0" applyFont="1" applyAlignment="1">
      <alignment wrapText="1"/>
    </xf>
    <xf numFmtId="0" fontId="7" fillId="0" borderId="0" xfId="0" applyFont="1" applyAlignment="1">
      <alignment vertical="center"/>
    </xf>
    <xf numFmtId="0" fontId="5" fillId="0" borderId="0" xfId="0" applyFont="1" applyAlignment="1">
      <alignment vertical="top"/>
    </xf>
    <xf numFmtId="0" fontId="5" fillId="0" borderId="16" xfId="0" applyFont="1" applyBorder="1" applyAlignment="1"/>
    <xf numFmtId="2" fontId="28" fillId="2" borderId="0" xfId="0" applyNumberFormat="1" applyFont="1" applyFill="1" applyAlignment="1"/>
    <xf numFmtId="0" fontId="21" fillId="2" borderId="0" xfId="0" applyFont="1" applyFill="1" applyBorder="1" applyAlignment="1">
      <alignment horizontal="right" wrapText="1"/>
    </xf>
    <xf numFmtId="1" fontId="21" fillId="0" borderId="0" xfId="0" applyNumberFormat="1" applyFont="1" applyFill="1" applyBorder="1" applyAlignment="1">
      <alignment horizontal="center" textRotation="90"/>
    </xf>
    <xf numFmtId="0" fontId="21" fillId="2" borderId="0" xfId="0" applyFont="1" applyFill="1" applyBorder="1" applyAlignment="1">
      <alignment horizontal="center" wrapText="1"/>
    </xf>
    <xf numFmtId="49" fontId="16" fillId="2" borderId="0" xfId="0" applyNumberFormat="1" applyFont="1" applyFill="1" applyBorder="1" applyAlignment="1">
      <alignment horizontal="left" vertical="center"/>
    </xf>
    <xf numFmtId="2" fontId="16" fillId="2" borderId="0" xfId="0" applyNumberFormat="1" applyFont="1" applyFill="1" applyAlignment="1">
      <alignment horizontal="right" vertical="center"/>
    </xf>
    <xf numFmtId="2" fontId="16" fillId="2" borderId="0" xfId="0" applyNumberFormat="1" applyFont="1" applyFill="1" applyAlignment="1">
      <alignment horizontal="left" vertical="center" wrapText="1"/>
    </xf>
    <xf numFmtId="1" fontId="16" fillId="0" borderId="0" xfId="0" applyNumberFormat="1" applyFont="1" applyAlignment="1">
      <alignment horizontal="right" vertical="center"/>
    </xf>
    <xf numFmtId="1" fontId="22" fillId="0" borderId="0" xfId="0" applyNumberFormat="1" applyFont="1" applyAlignment="1">
      <alignment horizontal="center" vertical="center" wrapText="1"/>
    </xf>
    <xf numFmtId="49" fontId="22" fillId="0" borderId="0" xfId="0" applyNumberFormat="1" applyFont="1" applyAlignment="1">
      <alignment vertical="center"/>
    </xf>
    <xf numFmtId="1" fontId="12" fillId="2" borderId="0" xfId="0" applyNumberFormat="1" applyFont="1" applyFill="1" applyAlignment="1">
      <alignment vertical="center"/>
    </xf>
    <xf numFmtId="2" fontId="16" fillId="2" borderId="21" xfId="0" applyNumberFormat="1" applyFont="1" applyFill="1" applyBorder="1" applyAlignment="1">
      <alignment vertical="center"/>
    </xf>
    <xf numFmtId="2" fontId="16"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6" fillId="0" borderId="18" xfId="0" applyNumberFormat="1" applyFont="1" applyBorder="1" applyAlignment="1">
      <alignment horizontal="right" vertical="center"/>
    </xf>
    <xf numFmtId="0" fontId="25" fillId="9" borderId="1" xfId="0" applyFont="1" applyFill="1" applyBorder="1" applyAlignment="1">
      <alignment vertical="center"/>
    </xf>
    <xf numFmtId="0" fontId="25" fillId="9" borderId="1" xfId="0" applyFont="1" applyFill="1" applyBorder="1" applyAlignment="1">
      <alignment horizontal="center" vertical="center"/>
    </xf>
    <xf numFmtId="49" fontId="20" fillId="8" borderId="30" xfId="0" applyNumberFormat="1" applyFont="1" applyFill="1" applyBorder="1" applyAlignment="1">
      <alignment horizontal="center" vertical="center" wrapText="1"/>
    </xf>
    <xf numFmtId="1" fontId="20" fillId="8" borderId="8" xfId="0" applyNumberFormat="1" applyFont="1" applyFill="1" applyBorder="1" applyAlignment="1">
      <alignment horizontal="left" vertical="center" wrapText="1"/>
    </xf>
    <xf numFmtId="0" fontId="25" fillId="2" borderId="0" xfId="0" applyFont="1" applyFill="1" applyBorder="1" applyAlignment="1">
      <alignment horizontal="center"/>
    </xf>
    <xf numFmtId="0" fontId="14" fillId="2" borderId="0" xfId="0" applyFont="1" applyFill="1" applyBorder="1" applyAlignment="1">
      <alignment horizontal="center"/>
    </xf>
    <xf numFmtId="0" fontId="25" fillId="0" borderId="1" xfId="0" applyFont="1" applyBorder="1" applyAlignment="1">
      <alignment horizontal="right" vertical="center"/>
    </xf>
    <xf numFmtId="0" fontId="25" fillId="2" borderId="0" xfId="0" applyFont="1" applyFill="1" applyAlignment="1">
      <alignment horizontal="center"/>
    </xf>
    <xf numFmtId="0" fontId="0" fillId="0" borderId="0" xfId="0"/>
    <xf numFmtId="0" fontId="14" fillId="0" borderId="0" xfId="0" applyFont="1" applyAlignment="1">
      <alignment horizontal="center" vertical="center"/>
    </xf>
    <xf numFmtId="0" fontId="14" fillId="2" borderId="0" xfId="0" applyNumberFormat="1" applyFont="1" applyFill="1" applyBorder="1" applyAlignment="1"/>
    <xf numFmtId="0" fontId="14" fillId="0" borderId="0" xfId="0" applyNumberFormat="1" applyFont="1" applyBorder="1" applyAlignment="1">
      <alignment horizontal="left"/>
    </xf>
    <xf numFmtId="0" fontId="14" fillId="0" borderId="0" xfId="0" applyNumberFormat="1" applyFont="1" applyBorder="1" applyAlignment="1"/>
    <xf numFmtId="0" fontId="14" fillId="2" borderId="0" xfId="0" applyNumberFormat="1" applyFont="1" applyFill="1" applyBorder="1" applyAlignment="1">
      <alignment horizontal="left"/>
    </xf>
    <xf numFmtId="0" fontId="14" fillId="0" borderId="0" xfId="0" applyNumberFormat="1" applyFont="1" applyBorder="1" applyAlignment="1">
      <alignment horizontal="right"/>
    </xf>
    <xf numFmtId="0" fontId="26" fillId="2" borderId="0" xfId="0" applyNumberFormat="1" applyFont="1" applyFill="1" applyBorder="1" applyAlignment="1">
      <alignment horizontal="right"/>
    </xf>
    <xf numFmtId="0" fontId="26" fillId="2" borderId="0" xfId="0" applyNumberFormat="1" applyFont="1" applyFill="1" applyBorder="1" applyAlignment="1">
      <alignment horizontal="left" wrapText="1"/>
    </xf>
    <xf numFmtId="0" fontId="26" fillId="2" borderId="0" xfId="0" applyNumberFormat="1" applyFont="1" applyFill="1" applyBorder="1" applyAlignment="1">
      <alignment horizontal="center"/>
    </xf>
    <xf numFmtId="0" fontId="26" fillId="2" borderId="0" xfId="0" applyNumberFormat="1" applyFont="1" applyFill="1" applyBorder="1" applyAlignment="1">
      <alignment horizontal="left"/>
    </xf>
    <xf numFmtId="0" fontId="26" fillId="0" borderId="0" xfId="0" applyNumberFormat="1" applyFont="1" applyBorder="1" applyAlignment="1"/>
    <xf numFmtId="0" fontId="26" fillId="0" borderId="0" xfId="0" applyNumberFormat="1" applyFont="1" applyBorder="1" applyAlignment="1">
      <alignment horizontal="left"/>
    </xf>
    <xf numFmtId="0" fontId="26" fillId="0" borderId="0" xfId="0" applyNumberFormat="1" applyFont="1" applyBorder="1" applyAlignment="1">
      <alignment horizontal="center"/>
    </xf>
    <xf numFmtId="0" fontId="26" fillId="0" borderId="0" xfId="0" applyNumberFormat="1" applyFont="1" applyBorder="1" applyAlignment="1">
      <alignment horizontal="right"/>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horizontal="left" wrapText="1"/>
    </xf>
    <xf numFmtId="0" fontId="35" fillId="2" borderId="0" xfId="0" applyNumberFormat="1" applyFont="1" applyFill="1" applyBorder="1" applyAlignment="1">
      <alignment horizontal="center"/>
    </xf>
    <xf numFmtId="0" fontId="36" fillId="0" borderId="0" xfId="0" applyNumberFormat="1" applyFont="1" applyBorder="1" applyAlignment="1"/>
    <xf numFmtId="0" fontId="13" fillId="2" borderId="0" xfId="0" applyNumberFormat="1" applyFont="1" applyFill="1" applyBorder="1" applyAlignment="1">
      <alignment horizontal="center"/>
    </xf>
    <xf numFmtId="0" fontId="26" fillId="2" borderId="0" xfId="0" applyNumberFormat="1" applyFont="1" applyFill="1" applyBorder="1" applyAlignment="1"/>
    <xf numFmtId="0" fontId="15" fillId="0" borderId="0" xfId="0" applyNumberFormat="1" applyFont="1" applyBorder="1" applyAlignment="1">
      <alignment horizontal="center"/>
    </xf>
    <xf numFmtId="0" fontId="15" fillId="2" borderId="0" xfId="0" applyNumberFormat="1" applyFont="1" applyFill="1" applyBorder="1" applyAlignment="1"/>
    <xf numFmtId="0" fontId="37" fillId="2" borderId="0" xfId="0" applyNumberFormat="1" applyFont="1" applyFill="1" applyBorder="1" applyAlignment="1"/>
    <xf numFmtId="0" fontId="37" fillId="2" borderId="0" xfId="0" applyNumberFormat="1" applyFont="1" applyFill="1" applyBorder="1" applyAlignment="1">
      <alignment horizontal="right"/>
    </xf>
    <xf numFmtId="0" fontId="37" fillId="0" borderId="0" xfId="0" applyNumberFormat="1" applyFont="1" applyBorder="1" applyAlignment="1"/>
    <xf numFmtId="0" fontId="14" fillId="2" borderId="0" xfId="0" applyNumberFormat="1" applyFont="1" applyFill="1" applyAlignment="1"/>
    <xf numFmtId="0" fontId="34" fillId="2" borderId="0" xfId="0" applyNumberFormat="1" applyFont="1" applyFill="1" applyAlignment="1">
      <alignment wrapText="1"/>
    </xf>
    <xf numFmtId="0" fontId="14" fillId="0" borderId="0" xfId="0" applyNumberFormat="1" applyFont="1" applyAlignment="1"/>
    <xf numFmtId="0" fontId="13" fillId="2" borderId="31" xfId="0" applyNumberFormat="1" applyFont="1" applyFill="1" applyBorder="1" applyAlignment="1">
      <alignment horizontal="center" wrapText="1"/>
    </xf>
    <xf numFmtId="0" fontId="13" fillId="2" borderId="0" xfId="0" applyNumberFormat="1" applyFont="1" applyFill="1" applyBorder="1" applyAlignment="1">
      <alignment horizontal="right"/>
    </xf>
    <xf numFmtId="0" fontId="13" fillId="2" borderId="0" xfId="0" applyNumberFormat="1" applyFont="1" applyFill="1" applyBorder="1" applyAlignment="1">
      <alignment horizontal="center" wrapText="1"/>
    </xf>
    <xf numFmtId="0" fontId="13" fillId="2" borderId="0" xfId="0" applyNumberFormat="1" applyFont="1" applyFill="1" applyBorder="1" applyAlignment="1">
      <alignment wrapText="1"/>
    </xf>
    <xf numFmtId="0" fontId="13" fillId="2" borderId="0" xfId="0" applyNumberFormat="1" applyFont="1" applyFill="1" applyBorder="1" applyAlignment="1">
      <alignment horizontal="left" wrapText="1"/>
    </xf>
    <xf numFmtId="0" fontId="14" fillId="6" borderId="3" xfId="0" applyNumberFormat="1" applyFont="1" applyFill="1" applyBorder="1" applyAlignment="1">
      <alignment horizontal="center" wrapText="1"/>
    </xf>
    <xf numFmtId="0" fontId="14" fillId="2" borderId="0" xfId="0" applyNumberFormat="1" applyFont="1" applyFill="1" applyBorder="1" applyAlignment="1">
      <alignment horizontal="right" wrapText="1"/>
    </xf>
    <xf numFmtId="0" fontId="14" fillId="2" borderId="0" xfId="0" applyNumberFormat="1" applyFont="1" applyFill="1" applyBorder="1" applyAlignment="1">
      <alignment wrapText="1"/>
    </xf>
    <xf numFmtId="0" fontId="14" fillId="6" borderId="2" xfId="0" applyNumberFormat="1" applyFont="1" applyFill="1" applyBorder="1" applyAlignment="1">
      <alignment horizontal="center"/>
    </xf>
    <xf numFmtId="0" fontId="14" fillId="6" borderId="2" xfId="0" applyNumberFormat="1" applyFont="1" applyFill="1" applyBorder="1" applyAlignment="1">
      <alignment horizontal="center" wrapText="1"/>
    </xf>
    <xf numFmtId="0" fontId="14" fillId="6" borderId="0" xfId="0" applyNumberFormat="1" applyFont="1" applyFill="1" applyBorder="1" applyAlignment="1">
      <alignment horizontal="center" wrapText="1"/>
    </xf>
    <xf numFmtId="0" fontId="14" fillId="6" borderId="4" xfId="0" applyNumberFormat="1" applyFont="1" applyFill="1" applyBorder="1" applyAlignment="1">
      <alignment horizontal="center"/>
    </xf>
    <xf numFmtId="0" fontId="14" fillId="6" borderId="0" xfId="0" applyNumberFormat="1" applyFont="1" applyFill="1" applyBorder="1" applyAlignment="1">
      <alignment horizontal="center"/>
    </xf>
    <xf numFmtId="0" fontId="14" fillId="6" borderId="3" xfId="0" applyNumberFormat="1" applyFont="1" applyFill="1" applyBorder="1" applyAlignment="1">
      <alignment horizontal="center"/>
    </xf>
    <xf numFmtId="0" fontId="22" fillId="9" borderId="0" xfId="0" applyFont="1" applyFill="1" applyAlignment="1">
      <alignment vertical="center"/>
    </xf>
    <xf numFmtId="2" fontId="21" fillId="2" borderId="0" xfId="0" applyNumberFormat="1" applyFont="1" applyFill="1" applyAlignment="1">
      <alignment horizontal="center" vertical="center" wrapText="1"/>
    </xf>
    <xf numFmtId="0" fontId="16" fillId="8" borderId="0" xfId="0" applyFont="1" applyFill="1" applyBorder="1" applyAlignment="1">
      <alignment horizontal="left" vertical="center"/>
    </xf>
    <xf numFmtId="2" fontId="22" fillId="2" borderId="1" xfId="0" applyNumberFormat="1" applyFont="1" applyFill="1" applyBorder="1" applyAlignment="1">
      <alignment horizontal="left" vertical="center"/>
    </xf>
    <xf numFmtId="1"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vertical="center"/>
    </xf>
    <xf numFmtId="0" fontId="22" fillId="2" borderId="1" xfId="0" applyNumberFormat="1" applyFont="1" applyFill="1" applyBorder="1" applyAlignment="1">
      <alignment horizontal="center" vertical="center"/>
    </xf>
    <xf numFmtId="0" fontId="22"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2"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2" fillId="2" borderId="1" xfId="0" applyFont="1" applyFill="1" applyBorder="1" applyAlignment="1">
      <alignment vertical="center"/>
    </xf>
    <xf numFmtId="49" fontId="11" fillId="9" borderId="1" xfId="0" applyNumberFormat="1" applyFont="1" applyFill="1" applyBorder="1" applyAlignment="1">
      <alignment horizontal="center" vertical="center" wrapText="1"/>
    </xf>
    <xf numFmtId="0" fontId="22" fillId="2" borderId="1" xfId="0" applyFont="1" applyFill="1" applyBorder="1" applyAlignment="1">
      <alignment horizontal="left" vertical="center"/>
    </xf>
    <xf numFmtId="49" fontId="22" fillId="2" borderId="1" xfId="0" applyNumberFormat="1" applyFont="1" applyFill="1" applyBorder="1" applyAlignment="1">
      <alignment horizontal="center" vertical="center"/>
    </xf>
    <xf numFmtId="0" fontId="22" fillId="2" borderId="1" xfId="0" applyFont="1" applyFill="1" applyBorder="1" applyAlignment="1">
      <alignment vertical="center" wrapText="1"/>
    </xf>
    <xf numFmtId="0" fontId="22" fillId="2" borderId="1" xfId="0" applyNumberFormat="1" applyFont="1" applyFill="1" applyBorder="1" applyAlignment="1">
      <alignment horizontal="left" vertical="center"/>
    </xf>
    <xf numFmtId="49" fontId="22"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8" borderId="0" xfId="0" applyNumberFormat="1" applyFont="1" applyFill="1" applyBorder="1" applyAlignment="1">
      <alignment horizontal="center" vertical="center"/>
    </xf>
    <xf numFmtId="0" fontId="11" fillId="8" borderId="1" xfId="0" applyFont="1" applyFill="1" applyBorder="1" applyAlignment="1">
      <alignment horizontal="center" vertical="center"/>
    </xf>
    <xf numFmtId="0" fontId="11" fillId="8" borderId="1" xfId="0" applyFont="1" applyFill="1" applyBorder="1" applyAlignment="1">
      <alignment horizontal="left" vertical="center"/>
    </xf>
    <xf numFmtId="49" fontId="11" fillId="8" borderId="1" xfId="0" applyNumberFormat="1" applyFont="1" applyFill="1" applyBorder="1" applyAlignment="1">
      <alignment horizontal="center" vertical="center" textRotation="90"/>
    </xf>
    <xf numFmtId="49" fontId="11" fillId="8" borderId="1" xfId="0" applyNumberFormat="1" applyFont="1" applyFill="1" applyBorder="1" applyAlignment="1">
      <alignment horizontal="center" vertical="center"/>
    </xf>
    <xf numFmtId="0" fontId="11" fillId="8" borderId="1" xfId="0" applyNumberFormat="1" applyFont="1" applyFill="1" applyBorder="1" applyAlignment="1">
      <alignment horizontal="center" vertical="center"/>
    </xf>
    <xf numFmtId="0" fontId="11" fillId="8" borderId="7" xfId="0" applyFont="1" applyFill="1" applyBorder="1" applyAlignment="1">
      <alignment horizontal="left" vertical="center"/>
    </xf>
    <xf numFmtId="0" fontId="11" fillId="8" borderId="12" xfId="0" applyNumberFormat="1" applyFont="1" applyFill="1" applyBorder="1" applyAlignment="1">
      <alignment horizontal="left" vertical="center"/>
    </xf>
    <xf numFmtId="2" fontId="11" fillId="8" borderId="1" xfId="0" applyNumberFormat="1" applyFont="1" applyFill="1" applyBorder="1" applyAlignment="1">
      <alignment horizontal="right" vertical="center"/>
    </xf>
    <xf numFmtId="2" fontId="11" fillId="8" borderId="7" xfId="0" applyNumberFormat="1" applyFont="1" applyFill="1" applyBorder="1" applyAlignment="1">
      <alignment horizontal="right" vertical="center"/>
    </xf>
    <xf numFmtId="2" fontId="11" fillId="8" borderId="8"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2" fontId="11" fillId="8" borderId="1" xfId="0" applyNumberFormat="1" applyFont="1" applyFill="1" applyBorder="1" applyAlignment="1">
      <alignment horizontal="left" vertical="center"/>
    </xf>
    <xf numFmtId="1" fontId="11" fillId="8" borderId="7" xfId="0" applyNumberFormat="1" applyFont="1" applyFill="1" applyBorder="1" applyAlignment="1">
      <alignment horizontal="center" vertical="center"/>
    </xf>
    <xf numFmtId="1" fontId="11" fillId="8" borderId="1" xfId="0" applyNumberFormat="1" applyFont="1" applyFill="1" applyBorder="1" applyAlignment="1">
      <alignment horizontal="center" vertical="center"/>
    </xf>
    <xf numFmtId="1" fontId="11" fillId="8" borderId="26" xfId="0" applyNumberFormat="1" applyFont="1" applyFill="1" applyBorder="1" applyAlignment="1">
      <alignment horizontal="center" vertical="center"/>
    </xf>
    <xf numFmtId="0" fontId="11" fillId="8" borderId="9" xfId="0" applyFont="1" applyFill="1" applyBorder="1" applyAlignment="1">
      <alignment vertical="center"/>
    </xf>
    <xf numFmtId="0" fontId="11" fillId="8" borderId="1" xfId="0" applyFont="1" applyFill="1" applyBorder="1" applyAlignment="1">
      <alignment vertical="center"/>
    </xf>
    <xf numFmtId="1" fontId="11" fillId="8" borderId="14" xfId="0" applyNumberFormat="1" applyFont="1" applyFill="1" applyBorder="1" applyAlignment="1">
      <alignment horizontal="center" vertical="center"/>
    </xf>
    <xf numFmtId="1" fontId="11" fillId="8" borderId="9" xfId="0" applyNumberFormat="1" applyFont="1" applyFill="1" applyBorder="1" applyAlignment="1">
      <alignment horizontal="center" vertical="center"/>
    </xf>
    <xf numFmtId="0" fontId="11" fillId="8" borderId="1" xfId="0" applyNumberFormat="1" applyFont="1" applyFill="1" applyBorder="1" applyAlignment="1">
      <alignment horizontal="left" vertical="center"/>
    </xf>
    <xf numFmtId="49" fontId="11" fillId="8" borderId="0" xfId="0" applyNumberFormat="1" applyFont="1" applyFill="1" applyBorder="1" applyAlignment="1">
      <alignment vertical="center"/>
    </xf>
    <xf numFmtId="0" fontId="11" fillId="8" borderId="0" xfId="0" applyNumberFormat="1" applyFont="1" applyFill="1" applyBorder="1" applyAlignment="1">
      <alignment vertical="center"/>
    </xf>
    <xf numFmtId="0" fontId="11" fillId="8" borderId="0" xfId="0" applyNumberFormat="1" applyFont="1" applyFill="1" applyBorder="1" applyAlignment="1">
      <alignment horizontal="left" vertical="center"/>
    </xf>
    <xf numFmtId="0" fontId="11" fillId="8" borderId="0" xfId="0" applyFont="1" applyFill="1" applyAlignment="1">
      <alignment vertical="center"/>
    </xf>
    <xf numFmtId="49" fontId="11" fillId="8" borderId="0" xfId="0" applyNumberFormat="1" applyFont="1" applyFill="1" applyBorder="1" applyAlignment="1">
      <alignment horizontal="left" vertical="center"/>
    </xf>
    <xf numFmtId="0" fontId="11" fillId="8" borderId="0" xfId="0" applyNumberFormat="1" applyFont="1" applyFill="1" applyAlignment="1">
      <alignment horizontal="center" vertical="center"/>
    </xf>
    <xf numFmtId="2" fontId="11" fillId="8" borderId="0" xfId="0" applyNumberFormat="1" applyFont="1" applyFill="1" applyBorder="1" applyAlignment="1">
      <alignment horizontal="left" vertical="center"/>
    </xf>
    <xf numFmtId="1" fontId="11" fillId="8" borderId="0" xfId="0" applyNumberFormat="1" applyFont="1" applyFill="1" applyBorder="1" applyAlignment="1">
      <alignment horizontal="center" vertical="center"/>
    </xf>
    <xf numFmtId="0" fontId="11" fillId="8" borderId="0" xfId="0" applyFont="1" applyFill="1" applyBorder="1" applyAlignment="1">
      <alignment horizontal="center" vertical="center"/>
    </xf>
    <xf numFmtId="2" fontId="11" fillId="8" borderId="0" xfId="0" applyNumberFormat="1" applyFont="1" applyFill="1" applyBorder="1" applyAlignment="1">
      <alignment horizontal="center" vertical="center"/>
    </xf>
    <xf numFmtId="1" fontId="11" fillId="8" borderId="0" xfId="0" applyNumberFormat="1" applyFont="1" applyFill="1" applyBorder="1" applyAlignment="1">
      <alignment horizontal="right" vertical="center"/>
    </xf>
    <xf numFmtId="0" fontId="11" fillId="8" borderId="0" xfId="0" applyFont="1" applyFill="1" applyBorder="1" applyAlignment="1">
      <alignment vertical="center"/>
    </xf>
    <xf numFmtId="0" fontId="49" fillId="2" borderId="7" xfId="0" applyNumberFormat="1" applyFont="1" applyFill="1" applyBorder="1" applyAlignment="1">
      <alignment vertical="center" wrapText="1"/>
    </xf>
    <xf numFmtId="0" fontId="49" fillId="2" borderId="9" xfId="0" applyNumberFormat="1" applyFont="1" applyFill="1" applyBorder="1" applyAlignment="1">
      <alignment horizontal="left" vertical="center" wrapText="1"/>
    </xf>
    <xf numFmtId="49" fontId="49" fillId="0" borderId="7" xfId="0" applyNumberFormat="1" applyFont="1" applyBorder="1" applyAlignment="1">
      <alignment horizontal="right" vertical="center"/>
    </xf>
    <xf numFmtId="0" fontId="49" fillId="0" borderId="9" xfId="0" applyNumberFormat="1" applyFont="1" applyBorder="1" applyAlignment="1">
      <alignment horizontal="left" vertical="center"/>
    </xf>
    <xf numFmtId="0" fontId="49" fillId="2" borderId="7" xfId="0" applyNumberFormat="1" applyFont="1" applyFill="1" applyBorder="1" applyAlignment="1">
      <alignment horizontal="right" vertical="center" wrapText="1"/>
    </xf>
    <xf numFmtId="0" fontId="49" fillId="2" borderId="1" xfId="0" applyFont="1" applyFill="1" applyBorder="1" applyAlignment="1">
      <alignment horizontal="center" vertical="center"/>
    </xf>
    <xf numFmtId="2" fontId="49" fillId="2" borderId="1" xfId="0" applyNumberFormat="1" applyFont="1" applyFill="1" applyBorder="1" applyAlignment="1">
      <alignment horizontal="center" vertical="center" wrapText="1"/>
    </xf>
    <xf numFmtId="2" fontId="49" fillId="2" borderId="1" xfId="0" applyNumberFormat="1" applyFont="1" applyFill="1" applyBorder="1" applyAlignment="1">
      <alignment horizontal="center" vertical="center"/>
    </xf>
    <xf numFmtId="0" fontId="49" fillId="2" borderId="13" xfId="0" applyNumberFormat="1" applyFont="1" applyFill="1" applyBorder="1" applyAlignment="1">
      <alignment horizontal="left" vertical="center" wrapText="1"/>
    </xf>
    <xf numFmtId="2" fontId="49" fillId="2" borderId="12" xfId="0" applyNumberFormat="1" applyFont="1" applyFill="1" applyBorder="1" applyAlignment="1">
      <alignment horizontal="center" vertical="center"/>
    </xf>
    <xf numFmtId="2" fontId="49" fillId="2" borderId="7" xfId="0" applyNumberFormat="1" applyFont="1" applyFill="1" applyBorder="1" applyAlignment="1">
      <alignment horizontal="center" vertical="center"/>
    </xf>
    <xf numFmtId="0" fontId="22" fillId="0" borderId="0" xfId="0" applyNumberFormat="1" applyFont="1" applyAlignment="1">
      <alignment wrapText="1"/>
    </xf>
    <xf numFmtId="1" fontId="22"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center" vertical="center" wrapText="1"/>
    </xf>
    <xf numFmtId="0" fontId="22" fillId="2" borderId="0" xfId="0" applyFont="1" applyFill="1" applyAlignment="1">
      <alignment vertical="center" wrapText="1"/>
    </xf>
    <xf numFmtId="0" fontId="22" fillId="2" borderId="0" xfId="0" applyNumberFormat="1" applyFont="1" applyFill="1" applyBorder="1" applyAlignment="1">
      <alignment vertical="center"/>
    </xf>
    <xf numFmtId="0"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left" vertical="center"/>
    </xf>
    <xf numFmtId="0" fontId="22" fillId="2" borderId="0" xfId="0" applyFont="1" applyFill="1" applyBorder="1" applyAlignment="1">
      <alignment vertical="center"/>
    </xf>
    <xf numFmtId="0" fontId="22" fillId="2" borderId="0" xfId="0" applyNumberFormat="1" applyFont="1" applyFill="1" applyAlignment="1">
      <alignment horizontal="center" vertical="center"/>
    </xf>
    <xf numFmtId="0" fontId="22" fillId="2" borderId="0" xfId="0" applyNumberFormat="1" applyFont="1" applyFill="1" applyAlignment="1">
      <alignment horizontal="center" wrapText="1"/>
    </xf>
    <xf numFmtId="0" fontId="51" fillId="0" borderId="0" xfId="0" applyNumberFormat="1" applyFont="1" applyBorder="1" applyAlignment="1">
      <alignment wrapText="1"/>
    </xf>
    <xf numFmtId="0" fontId="51" fillId="0" borderId="0" xfId="0" applyNumberFormat="1" applyFont="1" applyBorder="1" applyAlignment="1">
      <alignment horizontal="left" wrapText="1"/>
    </xf>
    <xf numFmtId="0" fontId="51" fillId="0" borderId="0" xfId="0" applyNumberFormat="1" applyFont="1" applyBorder="1" applyAlignment="1">
      <alignment horizontal="center" wrapText="1"/>
    </xf>
    <xf numFmtId="0" fontId="11" fillId="0" borderId="0" xfId="0" applyNumberFormat="1" applyFont="1" applyBorder="1" applyAlignment="1"/>
    <xf numFmtId="0" fontId="22" fillId="2" borderId="0" xfId="0" applyFont="1" applyFill="1" applyBorder="1" applyAlignment="1">
      <alignment horizontal="left" vertical="center"/>
    </xf>
    <xf numFmtId="0" fontId="22" fillId="2" borderId="0" xfId="0" applyNumberFormat="1" applyFont="1" applyFill="1" applyBorder="1" applyAlignment="1">
      <alignment horizontal="left" vertical="center" wrapText="1"/>
    </xf>
    <xf numFmtId="49" fontId="22" fillId="2" borderId="0" xfId="0" applyNumberFormat="1" applyFont="1" applyFill="1" applyBorder="1" applyAlignment="1">
      <alignment horizontal="left" vertical="center"/>
    </xf>
    <xf numFmtId="2" fontId="22" fillId="2" borderId="0" xfId="0" applyNumberFormat="1" applyFont="1" applyFill="1" applyBorder="1" applyAlignment="1">
      <alignment horizontal="left" vertical="center"/>
    </xf>
    <xf numFmtId="0" fontId="11"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xf>
    <xf numFmtId="1" fontId="22"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1" fontId="11" fillId="2" borderId="0" xfId="0" applyNumberFormat="1" applyFont="1" applyFill="1" applyBorder="1" applyAlignment="1">
      <alignment horizontal="right" vertical="center"/>
    </xf>
    <xf numFmtId="2" fontId="11" fillId="2" borderId="0" xfId="0" applyNumberFormat="1" applyFont="1" applyFill="1" applyBorder="1" applyAlignment="1">
      <alignment horizontal="center" vertical="center"/>
    </xf>
    <xf numFmtId="0" fontId="22" fillId="9" borderId="0" xfId="0" applyNumberFormat="1" applyFont="1" applyFill="1" applyBorder="1" applyAlignment="1">
      <alignment horizontal="center" vertical="center" wrapText="1"/>
    </xf>
    <xf numFmtId="0" fontId="22" fillId="9" borderId="0" xfId="0" applyNumberFormat="1" applyFont="1" applyFill="1" applyAlignment="1">
      <alignment horizontal="center" wrapText="1"/>
    </xf>
    <xf numFmtId="0" fontId="22" fillId="9" borderId="0" xfId="0" applyNumberFormat="1" applyFont="1" applyFill="1" applyAlignment="1">
      <alignment wrapText="1"/>
    </xf>
    <xf numFmtId="0" fontId="51" fillId="9" borderId="0" xfId="0" applyNumberFormat="1" applyFont="1" applyFill="1" applyBorder="1" applyAlignment="1">
      <alignment wrapText="1"/>
    </xf>
    <xf numFmtId="0" fontId="51" fillId="9" borderId="0" xfId="0" applyNumberFormat="1" applyFont="1" applyFill="1" applyBorder="1" applyAlignment="1">
      <alignment horizontal="left" wrapText="1"/>
    </xf>
    <xf numFmtId="0" fontId="51" fillId="9" borderId="0" xfId="0" applyNumberFormat="1" applyFont="1" applyFill="1" applyBorder="1" applyAlignment="1">
      <alignment horizontal="center" wrapText="1"/>
    </xf>
    <xf numFmtId="2" fontId="22" fillId="9" borderId="0" xfId="0" applyNumberFormat="1" applyFont="1" applyFill="1" applyBorder="1" applyAlignment="1">
      <alignment horizontal="center" vertical="center"/>
    </xf>
    <xf numFmtId="0" fontId="11" fillId="9" borderId="0" xfId="0" applyNumberFormat="1" applyFont="1" applyFill="1" applyBorder="1" applyAlignment="1"/>
    <xf numFmtId="0" fontId="22" fillId="9" borderId="0" xfId="0" applyFont="1" applyFill="1" applyBorder="1" applyAlignment="1">
      <alignment horizontal="left" vertical="center"/>
    </xf>
    <xf numFmtId="0" fontId="22" fillId="9" borderId="0" xfId="0" applyNumberFormat="1" applyFont="1" applyFill="1" applyBorder="1" applyAlignment="1">
      <alignment horizontal="left" vertical="center" wrapText="1"/>
    </xf>
    <xf numFmtId="49" fontId="22" fillId="9" borderId="0" xfId="0" applyNumberFormat="1" applyFont="1" applyFill="1" applyBorder="1" applyAlignment="1">
      <alignment horizontal="center" vertical="center"/>
    </xf>
    <xf numFmtId="0" fontId="22" fillId="9" borderId="0" xfId="0" applyFont="1" applyFill="1" applyAlignment="1">
      <alignment vertical="center" wrapText="1"/>
    </xf>
    <xf numFmtId="0" fontId="22" fillId="9" borderId="0" xfId="0" applyNumberFormat="1" applyFont="1" applyFill="1" applyBorder="1" applyAlignment="1">
      <alignment vertical="center"/>
    </xf>
    <xf numFmtId="0" fontId="22" fillId="9" borderId="0" xfId="0" applyNumberFormat="1" applyFont="1" applyFill="1" applyBorder="1" applyAlignment="1">
      <alignment horizontal="center" vertical="center"/>
    </xf>
    <xf numFmtId="0" fontId="22" fillId="9" borderId="0" xfId="0" applyNumberFormat="1" applyFont="1" applyFill="1" applyBorder="1" applyAlignment="1">
      <alignment horizontal="left" vertical="center"/>
    </xf>
    <xf numFmtId="49" fontId="22" fillId="9" borderId="0" xfId="0" applyNumberFormat="1" applyFont="1" applyFill="1" applyBorder="1" applyAlignment="1">
      <alignment horizontal="left" vertical="center"/>
    </xf>
    <xf numFmtId="0" fontId="22" fillId="9" borderId="0" xfId="0" applyNumberFormat="1" applyFont="1" applyFill="1" applyAlignment="1">
      <alignment horizontal="center" vertical="center"/>
    </xf>
    <xf numFmtId="2" fontId="22" fillId="9" borderId="0" xfId="0" applyNumberFormat="1" applyFont="1" applyFill="1" applyBorder="1" applyAlignment="1">
      <alignment horizontal="left" vertical="center"/>
    </xf>
    <xf numFmtId="0" fontId="11" fillId="9" borderId="0" xfId="0" applyNumberFormat="1" applyFont="1" applyFill="1" applyBorder="1" applyAlignment="1">
      <alignment horizontal="center" vertical="center" wrapText="1"/>
    </xf>
    <xf numFmtId="1" fontId="11" fillId="9" borderId="0" xfId="0" applyNumberFormat="1" applyFont="1" applyFill="1" applyBorder="1" applyAlignment="1">
      <alignment horizontal="center" vertical="center"/>
    </xf>
    <xf numFmtId="1" fontId="22" fillId="9" borderId="0" xfId="0" applyNumberFormat="1" applyFont="1" applyFill="1" applyBorder="1" applyAlignment="1">
      <alignment horizontal="center" vertical="center" wrapText="1"/>
    </xf>
    <xf numFmtId="1" fontId="22" fillId="9" borderId="0" xfId="0" applyNumberFormat="1" applyFont="1" applyFill="1" applyBorder="1" applyAlignment="1">
      <alignment horizontal="center" vertical="center"/>
    </xf>
    <xf numFmtId="0" fontId="11" fillId="9" borderId="0" xfId="0" applyFont="1" applyFill="1" applyBorder="1" applyAlignment="1">
      <alignment horizontal="center" vertical="center"/>
    </xf>
    <xf numFmtId="1" fontId="11" fillId="9" borderId="0" xfId="0" applyNumberFormat="1" applyFont="1" applyFill="1" applyBorder="1" applyAlignment="1">
      <alignment horizontal="right" vertical="center"/>
    </xf>
    <xf numFmtId="2" fontId="11" fillId="9" borderId="0" xfId="0" applyNumberFormat="1" applyFont="1" applyFill="1" applyBorder="1" applyAlignment="1">
      <alignment horizontal="center" vertical="center"/>
    </xf>
    <xf numFmtId="0" fontId="22" fillId="9" borderId="0" xfId="0" applyFont="1" applyFill="1" applyBorder="1" applyAlignment="1">
      <alignment vertical="center"/>
    </xf>
    <xf numFmtId="49" fontId="49" fillId="8" borderId="7" xfId="0" applyNumberFormat="1" applyFont="1" applyFill="1" applyBorder="1" applyAlignment="1">
      <alignment horizontal="right" vertical="center"/>
    </xf>
    <xf numFmtId="49" fontId="49" fillId="8" borderId="8" xfId="0" applyNumberFormat="1" applyFont="1" applyFill="1" applyBorder="1" applyAlignment="1">
      <alignment horizontal="center" vertical="center"/>
    </xf>
    <xf numFmtId="0" fontId="49" fillId="2" borderId="8" xfId="0" applyNumberFormat="1" applyFont="1" applyFill="1" applyBorder="1" applyAlignment="1">
      <alignment horizontal="left" vertical="center" wrapText="1"/>
    </xf>
    <xf numFmtId="0" fontId="16" fillId="0" borderId="0" xfId="0" applyNumberFormat="1" applyFont="1" applyBorder="1" applyAlignment="1">
      <alignment vertical="center"/>
    </xf>
    <xf numFmtId="1" fontId="16" fillId="0" borderId="0" xfId="0" applyNumberFormat="1" applyFont="1" applyBorder="1" applyAlignment="1">
      <alignment horizontal="right" vertical="center"/>
    </xf>
    <xf numFmtId="1" fontId="22" fillId="0" borderId="0" xfId="0" applyNumberFormat="1" applyFont="1" applyBorder="1" applyAlignment="1">
      <alignment horizontal="center" vertical="center" wrapText="1"/>
    </xf>
    <xf numFmtId="2" fontId="16" fillId="0" borderId="0" xfId="0" applyNumberFormat="1" applyFont="1" applyBorder="1" applyAlignment="1">
      <alignment vertical="center"/>
    </xf>
    <xf numFmtId="0" fontId="25" fillId="0" borderId="0" xfId="0" applyFont="1" applyFill="1" applyBorder="1" applyAlignment="1">
      <alignment horizontal="left"/>
    </xf>
    <xf numFmtId="2" fontId="49" fillId="0" borderId="8" xfId="0" applyNumberFormat="1" applyFont="1" applyBorder="1" applyAlignment="1">
      <alignment horizontal="left" vertical="center"/>
    </xf>
    <xf numFmtId="2" fontId="49" fillId="8" borderId="8" xfId="0" applyNumberFormat="1" applyFont="1" applyFill="1" applyBorder="1" applyAlignment="1">
      <alignment horizontal="left" vertical="center"/>
    </xf>
    <xf numFmtId="0" fontId="49" fillId="2" borderId="8" xfId="0" applyFont="1" applyFill="1" applyBorder="1" applyAlignment="1">
      <alignment horizontal="left" vertical="center"/>
    </xf>
    <xf numFmtId="49" fontId="21" fillId="2" borderId="0" xfId="0" applyNumberFormat="1" applyFont="1" applyFill="1" applyBorder="1" applyAlignment="1">
      <alignment horizontal="left" vertical="center" wrapText="1"/>
    </xf>
    <xf numFmtId="2" fontId="28" fillId="2" borderId="0" xfId="0" applyNumberFormat="1" applyFont="1" applyFill="1" applyAlignment="1">
      <alignment horizontal="left"/>
    </xf>
    <xf numFmtId="0" fontId="13" fillId="2" borderId="0" xfId="0" applyNumberFormat="1" applyFont="1" applyFill="1" applyBorder="1" applyAlignment="1">
      <alignment horizontal="left"/>
    </xf>
    <xf numFmtId="49" fontId="49" fillId="0" borderId="8" xfId="0" applyNumberFormat="1" applyFont="1" applyBorder="1" applyAlignment="1">
      <alignment horizontal="left" vertical="center"/>
    </xf>
    <xf numFmtId="49" fontId="49" fillId="8" borderId="8" xfId="0" applyNumberFormat="1" applyFont="1" applyFill="1" applyBorder="1" applyAlignment="1">
      <alignment horizontal="left" vertical="center"/>
    </xf>
    <xf numFmtId="0" fontId="49" fillId="8" borderId="9" xfId="0" applyNumberFormat="1" applyFont="1" applyFill="1" applyBorder="1" applyAlignment="1">
      <alignment horizontal="left" vertical="center"/>
    </xf>
    <xf numFmtId="0" fontId="49" fillId="2" borderId="7" xfId="0" applyFont="1" applyFill="1" applyBorder="1" applyAlignment="1">
      <alignment vertical="center"/>
    </xf>
    <xf numFmtId="0" fontId="34" fillId="0" borderId="0" xfId="0" applyNumberFormat="1" applyFont="1" applyBorder="1" applyAlignment="1">
      <alignment horizontal="left" wrapText="1"/>
    </xf>
    <xf numFmtId="2" fontId="21" fillId="2" borderId="0" xfId="0" applyNumberFormat="1" applyFont="1" applyFill="1" applyBorder="1" applyAlignment="1">
      <alignment horizontal="left"/>
    </xf>
    <xf numFmtId="49" fontId="49" fillId="0" borderId="9" xfId="0" applyNumberFormat="1" applyFont="1" applyBorder="1" applyAlignment="1">
      <alignment horizontal="left" vertical="center"/>
    </xf>
    <xf numFmtId="2" fontId="16" fillId="0" borderId="0" xfId="0" applyNumberFormat="1" applyFont="1" applyBorder="1" applyAlignment="1">
      <alignment horizontal="left" vertical="center"/>
    </xf>
    <xf numFmtId="2" fontId="16" fillId="0" borderId="0" xfId="0" applyNumberFormat="1" applyFont="1" applyAlignment="1">
      <alignment horizontal="left" vertical="center"/>
    </xf>
    <xf numFmtId="2" fontId="28" fillId="2" borderId="0" xfId="0" applyNumberFormat="1" applyFont="1" applyFill="1" applyAlignment="1">
      <alignment wrapText="1"/>
    </xf>
    <xf numFmtId="0" fontId="25" fillId="2" borderId="0" xfId="0" applyFont="1" applyFill="1" applyBorder="1" applyAlignment="1">
      <alignment horizontal="right" wrapText="1"/>
    </xf>
    <xf numFmtId="1" fontId="11" fillId="8" borderId="24" xfId="0" applyNumberFormat="1" applyFont="1" applyFill="1" applyBorder="1" applyAlignment="1">
      <alignment horizontal="center" vertical="center" wrapText="1"/>
    </xf>
    <xf numFmtId="0" fontId="20" fillId="2" borderId="0" xfId="0" applyNumberFormat="1" applyFont="1" applyFill="1" applyAlignment="1">
      <alignment horizontal="center" vertical="center" wrapText="1"/>
    </xf>
    <xf numFmtId="0" fontId="11" fillId="9" borderId="1" xfId="0" applyNumberFormat="1" applyFont="1" applyFill="1" applyBorder="1" applyAlignment="1">
      <alignment horizontal="center" vertical="center" wrapText="1"/>
    </xf>
    <xf numFmtId="0" fontId="14" fillId="0" borderId="0" xfId="0" applyFont="1" applyAlignment="1">
      <alignment horizontal="left" vertical="center"/>
    </xf>
    <xf numFmtId="0" fontId="25" fillId="2" borderId="0" xfId="0" applyFont="1" applyFill="1" applyBorder="1" applyAlignment="1">
      <alignment horizontal="left"/>
    </xf>
    <xf numFmtId="1" fontId="25" fillId="2" borderId="1" xfId="0" applyNumberFormat="1" applyFont="1" applyFill="1" applyBorder="1" applyAlignment="1">
      <alignment horizontal="left" vertical="center" wrapText="1"/>
    </xf>
    <xf numFmtId="0" fontId="16" fillId="0" borderId="0" xfId="0" applyFont="1" applyBorder="1" applyAlignment="1">
      <alignment horizontal="left" vertical="center"/>
    </xf>
    <xf numFmtId="49" fontId="20" fillId="8" borderId="17" xfId="0" applyNumberFormat="1" applyFont="1" applyFill="1" applyBorder="1" applyAlignment="1">
      <alignment horizontal="left" vertical="center"/>
    </xf>
    <xf numFmtId="49" fontId="21" fillId="2" borderId="0" xfId="0" applyNumberFormat="1" applyFont="1" applyFill="1" applyBorder="1" applyAlignment="1">
      <alignment horizontal="center"/>
    </xf>
    <xf numFmtId="49" fontId="49" fillId="2" borderId="7"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6" fillId="12" borderId="0" xfId="0" applyFont="1" applyFill="1"/>
    <xf numFmtId="0" fontId="52" fillId="12" borderId="7" xfId="0" applyFont="1" applyFill="1" applyBorder="1" applyAlignment="1">
      <alignment horizontal="right" vertical="center"/>
    </xf>
    <xf numFmtId="0" fontId="52" fillId="12" borderId="8" xfId="0" applyFont="1" applyFill="1" applyBorder="1" applyAlignment="1">
      <alignment horizontal="left" vertical="center"/>
    </xf>
    <xf numFmtId="0" fontId="0" fillId="8" borderId="0" xfId="0" applyFill="1" applyAlignment="1">
      <alignment horizontal="left"/>
    </xf>
    <xf numFmtId="0" fontId="14" fillId="8" borderId="0" xfId="0" applyFont="1" applyFill="1" applyAlignment="1">
      <alignment vertical="center"/>
    </xf>
    <xf numFmtId="0" fontId="0" fillId="0" borderId="0" xfId="0" applyBorder="1"/>
    <xf numFmtId="2" fontId="11" fillId="8" borderId="1" xfId="0" applyNumberFormat="1" applyFont="1" applyFill="1" applyBorder="1" applyAlignment="1">
      <alignment horizontal="center" vertical="center"/>
    </xf>
    <xf numFmtId="0" fontId="14" fillId="0" borderId="0" xfId="0" applyFont="1" applyAlignment="1">
      <alignment horizontal="right" vertical="center"/>
    </xf>
    <xf numFmtId="0" fontId="22" fillId="2" borderId="9" xfId="0" applyFont="1" applyFill="1" applyBorder="1" applyAlignment="1">
      <alignment vertical="center"/>
    </xf>
    <xf numFmtId="0" fontId="25" fillId="0" borderId="0" xfId="0" applyFont="1" applyBorder="1" applyAlignment="1">
      <alignment vertical="center"/>
    </xf>
    <xf numFmtId="0" fontId="3" fillId="8" borderId="20" xfId="0" applyFont="1" applyFill="1" applyBorder="1" applyAlignment="1">
      <alignment horizontal="center" vertical="center" wrapText="1"/>
    </xf>
    <xf numFmtId="2" fontId="11" fillId="8" borderId="13" xfId="0" applyNumberFormat="1" applyFont="1" applyFill="1" applyBorder="1" applyAlignment="1">
      <alignment horizontal="right" vertical="center"/>
    </xf>
    <xf numFmtId="2" fontId="11" fillId="8" borderId="23" xfId="0" applyNumberFormat="1" applyFont="1" applyFill="1" applyBorder="1" applyAlignment="1">
      <alignment horizontal="center" vertical="center"/>
    </xf>
    <xf numFmtId="0" fontId="49" fillId="8" borderId="13" xfId="0" applyNumberFormat="1" applyFont="1" applyFill="1" applyBorder="1" applyAlignment="1">
      <alignment horizontal="center" vertical="center"/>
    </xf>
    <xf numFmtId="0" fontId="49" fillId="8" borderId="12" xfId="0" applyNumberFormat="1" applyFont="1" applyFill="1" applyBorder="1" applyAlignment="1">
      <alignment horizontal="left" vertical="center" wrapText="1"/>
    </xf>
    <xf numFmtId="0" fontId="22" fillId="0" borderId="0" xfId="0" applyFont="1" applyAlignment="1">
      <alignment vertical="center"/>
    </xf>
    <xf numFmtId="0" fontId="11" fillId="0" borderId="6" xfId="0" applyFont="1" applyBorder="1" applyAlignment="1">
      <alignment vertical="center" wrapText="1"/>
    </xf>
    <xf numFmtId="0" fontId="22" fillId="2" borderId="0" xfId="0" applyFont="1" applyFill="1" applyAlignment="1">
      <alignment horizontal="right" vertical="center"/>
    </xf>
    <xf numFmtId="0" fontId="11" fillId="0" borderId="10" xfId="0" applyFont="1" applyBorder="1" applyAlignment="1">
      <alignment vertical="center" wrapText="1"/>
    </xf>
    <xf numFmtId="0" fontId="11" fillId="0" borderId="8" xfId="0" applyFont="1" applyBorder="1" applyAlignment="1">
      <alignment horizontal="center" vertical="center" wrapText="1"/>
    </xf>
    <xf numFmtId="0" fontId="11" fillId="0" borderId="3" xfId="0" applyFont="1" applyBorder="1" applyAlignment="1">
      <alignment vertical="center" wrapText="1"/>
    </xf>
    <xf numFmtId="1" fontId="53" fillId="9" borderId="1" xfId="0" applyNumberFormat="1" applyFont="1" applyFill="1" applyBorder="1" applyAlignment="1">
      <alignment horizontal="center" vertical="center" textRotation="90" wrapText="1"/>
    </xf>
    <xf numFmtId="0" fontId="22" fillId="0" borderId="0" xfId="0" applyFont="1" applyBorder="1" applyAlignment="1">
      <alignment vertical="center"/>
    </xf>
    <xf numFmtId="0" fontId="11" fillId="0" borderId="8" xfId="0" applyFont="1" applyBorder="1" applyAlignment="1">
      <alignment vertical="center" wrapText="1"/>
    </xf>
    <xf numFmtId="0" fontId="22" fillId="2" borderId="2" xfId="0" applyNumberFormat="1" applyFont="1" applyFill="1" applyBorder="1" applyAlignment="1">
      <alignment horizontal="center" vertical="center" wrapText="1"/>
    </xf>
    <xf numFmtId="49" fontId="22" fillId="2" borderId="20" xfId="0" applyNumberFormat="1" applyFont="1" applyFill="1" applyBorder="1" applyAlignment="1">
      <alignment horizontal="center" vertical="center" wrapText="1"/>
    </xf>
    <xf numFmtId="49" fontId="22" fillId="2" borderId="17" xfId="0" applyNumberFormat="1" applyFont="1" applyFill="1" applyBorder="1" applyAlignment="1">
      <alignment horizontal="left" vertical="center" wrapText="1"/>
    </xf>
    <xf numFmtId="49" fontId="22" fillId="2" borderId="17" xfId="0" applyNumberFormat="1" applyFont="1" applyFill="1" applyBorder="1" applyAlignment="1">
      <alignment horizontal="center" vertical="center" wrapText="1"/>
    </xf>
    <xf numFmtId="0" fontId="22" fillId="2" borderId="19" xfId="0" applyNumberFormat="1" applyFont="1" applyFill="1" applyBorder="1" applyAlignment="1">
      <alignment horizontal="left" vertical="center" wrapText="1"/>
    </xf>
    <xf numFmtId="2" fontId="22" fillId="8" borderId="1" xfId="0" applyNumberFormat="1" applyFont="1" applyFill="1" applyBorder="1" applyAlignment="1">
      <alignment horizontal="left" vertical="center"/>
    </xf>
    <xf numFmtId="1" fontId="22" fillId="8" borderId="9" xfId="0" applyNumberFormat="1" applyFont="1" applyFill="1" applyBorder="1" applyAlignment="1">
      <alignment horizontal="center" vertical="center"/>
    </xf>
    <xf numFmtId="49" fontId="22" fillId="8" borderId="1" xfId="0" applyNumberFormat="1" applyFont="1" applyFill="1" applyBorder="1" applyAlignment="1">
      <alignment vertical="center"/>
    </xf>
    <xf numFmtId="0" fontId="54" fillId="8" borderId="12" xfId="0" applyNumberFormat="1" applyFont="1" applyFill="1" applyBorder="1" applyAlignment="1">
      <alignment horizontal="left" vertical="center" wrapText="1"/>
    </xf>
    <xf numFmtId="0" fontId="22" fillId="2" borderId="7" xfId="0" applyNumberFormat="1" applyFont="1" applyFill="1" applyBorder="1" applyAlignment="1">
      <alignment horizontal="left" vertical="center" wrapText="1"/>
    </xf>
    <xf numFmtId="0" fontId="49" fillId="8" borderId="12" xfId="0" applyNumberFormat="1" applyFont="1" applyFill="1" applyBorder="1" applyAlignment="1">
      <alignment horizontal="center" vertical="center" wrapText="1"/>
    </xf>
    <xf numFmtId="0" fontId="22" fillId="2" borderId="23" xfId="0" applyNumberFormat="1" applyFont="1" applyFill="1" applyBorder="1" applyAlignment="1">
      <alignment horizontal="left" vertical="center" wrapText="1"/>
    </xf>
    <xf numFmtId="0" fontId="22" fillId="8" borderId="12" xfId="0" applyNumberFormat="1" applyFont="1" applyFill="1" applyBorder="1" applyAlignment="1">
      <alignment vertical="center" wrapText="1"/>
    </xf>
    <xf numFmtId="2" fontId="22" fillId="2" borderId="27" xfId="0" applyNumberFormat="1" applyFont="1" applyFill="1" applyBorder="1" applyAlignment="1">
      <alignment horizontal="center" vertical="center"/>
    </xf>
    <xf numFmtId="2" fontId="22" fillId="2" borderId="28" xfId="0" applyNumberFormat="1" applyFont="1" applyFill="1" applyBorder="1" applyAlignment="1">
      <alignment vertical="center"/>
    </xf>
    <xf numFmtId="0" fontId="41" fillId="0" borderId="1" xfId="0" applyFont="1" applyFill="1" applyBorder="1" applyAlignment="1">
      <alignment vertical="center"/>
    </xf>
    <xf numFmtId="0" fontId="22" fillId="2" borderId="7" xfId="0" applyNumberFormat="1" applyFont="1" applyFill="1" applyBorder="1" applyAlignment="1">
      <alignment horizontal="right" vertical="center"/>
    </xf>
    <xf numFmtId="0" fontId="22" fillId="2" borderId="17" xfId="0" applyNumberFormat="1" applyFont="1" applyFill="1" applyBorder="1" applyAlignment="1">
      <alignment horizontal="left" vertical="center"/>
    </xf>
    <xf numFmtId="0" fontId="22" fillId="2" borderId="19" xfId="0" applyNumberFormat="1" applyFont="1" applyFill="1" applyBorder="1" applyAlignment="1">
      <alignment horizontal="left" vertical="center"/>
    </xf>
    <xf numFmtId="2" fontId="22" fillId="0" borderId="1" xfId="0" applyNumberFormat="1" applyFont="1" applyFill="1" applyBorder="1" applyAlignment="1">
      <alignment horizontal="center" vertical="center"/>
    </xf>
    <xf numFmtId="2" fontId="22" fillId="0" borderId="7" xfId="0" applyNumberFormat="1" applyFont="1" applyFill="1" applyBorder="1" applyAlignment="1">
      <alignment horizontal="center" vertical="center"/>
    </xf>
    <xf numFmtId="2" fontId="22" fillId="0" borderId="20" xfId="0" applyNumberFormat="1" applyFont="1" applyFill="1" applyBorder="1" applyAlignment="1">
      <alignment horizontal="center" vertical="center"/>
    </xf>
    <xf numFmtId="2" fontId="22" fillId="0" borderId="17" xfId="0" applyNumberFormat="1" applyFont="1" applyFill="1" applyBorder="1" applyAlignment="1">
      <alignment horizontal="left" vertical="center"/>
    </xf>
    <xf numFmtId="2" fontId="22" fillId="0" borderId="17" xfId="0" applyNumberFormat="1" applyFont="1" applyFill="1" applyBorder="1" applyAlignment="1">
      <alignment horizontal="center" vertical="center"/>
    </xf>
    <xf numFmtId="1" fontId="22" fillId="0" borderId="19" xfId="0" applyNumberFormat="1" applyFont="1" applyFill="1" applyBorder="1" applyAlignment="1">
      <alignment horizontal="left" vertical="center"/>
    </xf>
    <xf numFmtId="0" fontId="11" fillId="5" borderId="13" xfId="0" applyFont="1" applyFill="1" applyBorder="1" applyAlignment="1">
      <alignment horizontal="center" vertical="center"/>
    </xf>
    <xf numFmtId="0" fontId="22" fillId="2" borderId="12" xfId="0" applyFont="1" applyFill="1" applyBorder="1" applyAlignment="1">
      <alignment horizontal="left" vertical="center"/>
    </xf>
    <xf numFmtId="1" fontId="22" fillId="2" borderId="7" xfId="0" applyNumberFormat="1" applyFont="1" applyFill="1" applyBorder="1" applyAlignment="1">
      <alignment horizontal="right" vertical="center"/>
    </xf>
    <xf numFmtId="2" fontId="22" fillId="2" borderId="17" xfId="0" applyNumberFormat="1" applyFont="1" applyFill="1" applyBorder="1" applyAlignment="1">
      <alignment horizontal="left" vertical="center"/>
    </xf>
    <xf numFmtId="1" fontId="22" fillId="2" borderId="29" xfId="0" applyNumberFormat="1" applyFont="1" applyFill="1" applyBorder="1" applyAlignment="1">
      <alignment horizontal="left" vertical="center"/>
    </xf>
    <xf numFmtId="2" fontId="22" fillId="2" borderId="7" xfId="0" applyNumberFormat="1" applyFont="1" applyFill="1" applyBorder="1" applyAlignment="1">
      <alignment horizontal="left" vertical="center"/>
    </xf>
    <xf numFmtId="49" fontId="22" fillId="2" borderId="20" xfId="0" applyNumberFormat="1" applyFont="1" applyFill="1" applyBorder="1" applyAlignment="1">
      <alignment horizontal="right" vertical="center"/>
    </xf>
    <xf numFmtId="49" fontId="22" fillId="2" borderId="17" xfId="0" applyNumberFormat="1" applyFont="1" applyFill="1" applyBorder="1" applyAlignment="1">
      <alignment horizontal="left" vertical="center"/>
    </xf>
    <xf numFmtId="49" fontId="22" fillId="2" borderId="17" xfId="0" applyNumberFormat="1" applyFont="1" applyFill="1" applyBorder="1" applyAlignment="1">
      <alignment horizontal="center" vertical="center"/>
    </xf>
    <xf numFmtId="0" fontId="22" fillId="2" borderId="8" xfId="0" applyNumberFormat="1" applyFont="1" applyFill="1" applyBorder="1" applyAlignment="1">
      <alignment horizontal="left" vertical="center" wrapText="1"/>
    </xf>
    <xf numFmtId="49" fontId="55" fillId="2" borderId="9" xfId="0" applyNumberFormat="1" applyFont="1" applyFill="1" applyBorder="1" applyAlignment="1">
      <alignment vertical="center" wrapText="1"/>
    </xf>
    <xf numFmtId="0" fontId="49" fillId="7" borderId="1" xfId="0" applyNumberFormat="1" applyFont="1" applyFill="1" applyBorder="1" applyAlignment="1">
      <alignment horizontal="center" vertical="center"/>
    </xf>
    <xf numFmtId="1" fontId="49" fillId="8"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1" fontId="22" fillId="2" borderId="8" xfId="0" applyNumberFormat="1" applyFont="1" applyFill="1" applyBorder="1" applyAlignment="1">
      <alignment horizontal="right" vertical="center" wrapText="1"/>
    </xf>
    <xf numFmtId="1" fontId="22" fillId="2" borderId="9" xfId="0" applyNumberFormat="1" applyFont="1" applyFill="1" applyBorder="1" applyAlignment="1">
      <alignment horizontal="left" vertical="center" wrapText="1"/>
    </xf>
    <xf numFmtId="49" fontId="22" fillId="2" borderId="20" xfId="0" applyNumberFormat="1" applyFont="1" applyFill="1" applyBorder="1" applyAlignment="1">
      <alignment horizontal="right" vertical="center" wrapText="1"/>
    </xf>
    <xf numFmtId="49" fontId="22" fillId="0" borderId="17" xfId="0" applyNumberFormat="1" applyFont="1" applyFill="1" applyBorder="1" applyAlignment="1">
      <alignment horizontal="left" vertical="center"/>
    </xf>
    <xf numFmtId="49" fontId="22" fillId="0" borderId="8" xfId="0" applyNumberFormat="1" applyFont="1" applyFill="1" applyBorder="1" applyAlignment="1">
      <alignment horizontal="left" vertical="center"/>
    </xf>
    <xf numFmtId="0" fontId="22" fillId="0" borderId="9" xfId="0" applyNumberFormat="1" applyFont="1" applyFill="1" applyBorder="1" applyAlignment="1">
      <alignment horizontal="left" vertical="center" wrapText="1"/>
    </xf>
    <xf numFmtId="0" fontId="11" fillId="8" borderId="13" xfId="0" applyFont="1" applyFill="1" applyBorder="1" applyAlignment="1">
      <alignment horizontal="center" vertical="center"/>
    </xf>
    <xf numFmtId="0" fontId="31" fillId="2" borderId="12" xfId="0" applyFont="1" applyFill="1" applyBorder="1" applyAlignment="1">
      <alignment horizontal="left" vertical="center"/>
    </xf>
    <xf numFmtId="1" fontId="22" fillId="2" borderId="7" xfId="0" applyNumberFormat="1" applyFont="1" applyFill="1" applyBorder="1" applyAlignment="1">
      <alignment horizontal="right" vertical="center" wrapText="1"/>
    </xf>
    <xf numFmtId="0" fontId="22" fillId="2" borderId="9" xfId="0" applyFont="1" applyFill="1" applyBorder="1" applyAlignment="1">
      <alignment horizontal="left" vertical="center"/>
    </xf>
    <xf numFmtId="49" fontId="22" fillId="2" borderId="8" xfId="0" applyNumberFormat="1" applyFont="1" applyFill="1" applyBorder="1" applyAlignment="1">
      <alignment horizontal="right" vertical="center" wrapText="1"/>
    </xf>
    <xf numFmtId="49" fontId="22" fillId="2" borderId="29" xfId="0" applyNumberFormat="1" applyFont="1" applyFill="1" applyBorder="1" applyAlignment="1">
      <alignment horizontal="center" vertical="center" wrapText="1"/>
    </xf>
    <xf numFmtId="49" fontId="22" fillId="2" borderId="8" xfId="0" applyNumberFormat="1" applyFont="1" applyFill="1" applyBorder="1" applyAlignment="1">
      <alignment horizontal="left" vertical="center"/>
    </xf>
    <xf numFmtId="0" fontId="22" fillId="0" borderId="8" xfId="0" applyFont="1" applyFill="1" applyBorder="1" applyAlignment="1">
      <alignment vertical="center"/>
    </xf>
    <xf numFmtId="0" fontId="49" fillId="8" borderId="1" xfId="0" applyNumberFormat="1" applyFont="1" applyFill="1" applyBorder="1" applyAlignment="1">
      <alignment horizontal="center" vertical="center" wrapText="1"/>
    </xf>
    <xf numFmtId="0" fontId="22" fillId="8" borderId="1" xfId="0" applyFont="1" applyFill="1" applyBorder="1" applyAlignment="1">
      <alignment vertical="center"/>
    </xf>
    <xf numFmtId="49" fontId="22" fillId="0" borderId="29" xfId="0" applyNumberFormat="1" applyFont="1" applyFill="1" applyBorder="1" applyAlignment="1">
      <alignment horizontal="center" vertical="center" wrapText="1"/>
    </xf>
    <xf numFmtId="0" fontId="22" fillId="9" borderId="1" xfId="0" applyFont="1" applyFill="1" applyBorder="1" applyAlignment="1">
      <alignment vertical="center"/>
    </xf>
    <xf numFmtId="0" fontId="22" fillId="9" borderId="3" xfId="0" applyFont="1" applyFill="1" applyBorder="1" applyAlignment="1">
      <alignment vertical="center"/>
    </xf>
    <xf numFmtId="0" fontId="21" fillId="2" borderId="0" xfId="0" applyFont="1" applyFill="1" applyBorder="1" applyAlignment="1">
      <alignment horizontal="left" wrapText="1"/>
    </xf>
    <xf numFmtId="0" fontId="0" fillId="0" borderId="0" xfId="0" applyAlignment="1">
      <alignment horizontal="center"/>
    </xf>
    <xf numFmtId="0" fontId="11" fillId="0" borderId="1" xfId="0" applyFont="1" applyBorder="1" applyAlignment="1">
      <alignment horizontal="center" vertical="center" wrapText="1"/>
    </xf>
    <xf numFmtId="0" fontId="11" fillId="9" borderId="1" xfId="0" applyFont="1" applyFill="1" applyBorder="1" applyAlignment="1">
      <alignment horizontal="center" vertical="center" wrapText="1"/>
    </xf>
    <xf numFmtId="0" fontId="13" fillId="0" borderId="0" xfId="0" applyFont="1" applyAlignment="1">
      <alignment wrapText="1"/>
    </xf>
    <xf numFmtId="0" fontId="22" fillId="0" borderId="12" xfId="0" applyFont="1" applyBorder="1" applyAlignment="1">
      <alignment horizontal="center" vertical="center" wrapText="1"/>
    </xf>
    <xf numFmtId="0" fontId="51" fillId="12" borderId="1" xfId="0" applyFont="1" applyFill="1" applyBorder="1" applyAlignment="1">
      <alignment horizontal="center" vertical="center"/>
    </xf>
    <xf numFmtId="0" fontId="13" fillId="0" borderId="0" xfId="0" applyFont="1" applyAlignment="1">
      <alignment vertical="center" wrapText="1"/>
    </xf>
    <xf numFmtId="2" fontId="56" fillId="2" borderId="0" xfId="0" applyNumberFormat="1" applyFont="1" applyFill="1" applyAlignment="1">
      <alignment horizontal="left"/>
    </xf>
    <xf numFmtId="2" fontId="25" fillId="2" borderId="0" xfId="0" applyNumberFormat="1" applyFont="1" applyFill="1" applyAlignment="1">
      <alignment horizontal="left" wrapText="1"/>
    </xf>
    <xf numFmtId="2" fontId="56" fillId="2" borderId="0" xfId="0" applyNumberFormat="1" applyFont="1" applyFill="1" applyAlignment="1">
      <alignment horizontal="left" wrapText="1"/>
    </xf>
    <xf numFmtId="2" fontId="56" fillId="2" borderId="0" xfId="0" applyNumberFormat="1" applyFont="1" applyFill="1" applyAlignment="1">
      <alignment horizontal="center"/>
    </xf>
    <xf numFmtId="2" fontId="56" fillId="2" borderId="0" xfId="0" applyNumberFormat="1" applyFont="1" applyFill="1" applyAlignment="1"/>
    <xf numFmtId="0" fontId="21" fillId="2" borderId="0" xfId="0" applyNumberFormat="1" applyFont="1" applyFill="1" applyAlignment="1">
      <alignment horizontal="right"/>
    </xf>
    <xf numFmtId="0" fontId="21"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9" borderId="3" xfId="0" applyFont="1" applyFill="1" applyBorder="1" applyAlignment="1">
      <alignment vertical="center" wrapText="1"/>
    </xf>
    <xf numFmtId="0" fontId="22" fillId="0" borderId="8" xfId="0" applyFont="1" applyBorder="1" applyAlignment="1">
      <alignment vertical="center" wrapText="1"/>
    </xf>
    <xf numFmtId="0" fontId="22" fillId="0" borderId="13" xfId="0" applyFont="1" applyBorder="1" applyAlignment="1">
      <alignment horizontal="center" vertical="center" wrapText="1"/>
    </xf>
    <xf numFmtId="0" fontId="51" fillId="12" borderId="0" xfId="0" applyFont="1" applyFill="1" applyAlignment="1">
      <alignment horizontal="center" vertical="center"/>
    </xf>
    <xf numFmtId="0" fontId="51" fillId="12" borderId="1" xfId="0" applyFont="1" applyFill="1" applyBorder="1" applyAlignment="1">
      <alignment horizontal="center" vertical="center" wrapText="1"/>
    </xf>
    <xf numFmtId="0" fontId="51" fillId="12" borderId="7" xfId="0" applyFont="1" applyFill="1" applyBorder="1" applyAlignment="1">
      <alignment vertical="center"/>
    </xf>
    <xf numFmtId="0" fontId="51" fillId="12" borderId="1" xfId="0" applyFont="1" applyFill="1" applyBorder="1" applyAlignment="1">
      <alignment vertical="center"/>
    </xf>
    <xf numFmtId="0" fontId="51" fillId="12" borderId="0" xfId="0" applyFont="1" applyFill="1" applyAlignment="1">
      <alignment horizontal="left" vertical="center"/>
    </xf>
    <xf numFmtId="0" fontId="11" fillId="11" borderId="0" xfId="0" applyFont="1" applyFill="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11" fillId="11" borderId="7" xfId="0" applyFont="1" applyFill="1" applyBorder="1" applyAlignment="1">
      <alignment vertical="center"/>
    </xf>
    <xf numFmtId="0" fontId="11" fillId="9" borderId="1" xfId="0" applyFont="1" applyFill="1" applyBorder="1" applyAlignment="1">
      <alignment vertical="center"/>
    </xf>
    <xf numFmtId="0" fontId="11" fillId="11" borderId="13" xfId="0" applyFont="1" applyFill="1" applyBorder="1" applyAlignment="1">
      <alignment horizontal="center" vertical="center" wrapText="1"/>
    </xf>
    <xf numFmtId="0" fontId="11" fillId="11" borderId="23" xfId="0" applyFont="1" applyFill="1" applyBorder="1" applyAlignment="1">
      <alignment horizontal="center" vertical="center"/>
    </xf>
    <xf numFmtId="0" fontId="11" fillId="11" borderId="12" xfId="0" applyFont="1" applyFill="1" applyBorder="1" applyAlignment="1">
      <alignment horizontal="center" vertical="center"/>
    </xf>
    <xf numFmtId="0" fontId="11" fillId="11" borderId="7"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8" xfId="0" applyFont="1" applyFill="1" applyBorder="1" applyAlignment="1">
      <alignment horizontal="center" vertical="center"/>
    </xf>
    <xf numFmtId="0" fontId="11" fillId="11" borderId="8" xfId="0" applyFont="1" applyFill="1" applyBorder="1" applyAlignment="1">
      <alignment horizontal="left" vertical="center"/>
    </xf>
    <xf numFmtId="0" fontId="11" fillId="10" borderId="8" xfId="0" applyFont="1" applyFill="1" applyBorder="1" applyAlignment="1">
      <alignment horizontal="center" vertical="center" textRotation="90"/>
    </xf>
    <xf numFmtId="0" fontId="11" fillId="10" borderId="9" xfId="0" applyFont="1" applyFill="1" applyBorder="1" applyAlignment="1">
      <alignment horizontal="center" vertical="center"/>
    </xf>
    <xf numFmtId="0" fontId="11" fillId="11" borderId="7" xfId="0" applyFont="1" applyFill="1" applyBorder="1" applyAlignment="1">
      <alignment horizontal="center" vertical="center" wrapText="1"/>
    </xf>
    <xf numFmtId="0" fontId="11" fillId="10" borderId="7"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0" xfId="0" applyFont="1" applyFill="1" applyAlignment="1">
      <alignment horizontal="left" vertical="center"/>
    </xf>
    <xf numFmtId="0" fontId="11" fillId="9" borderId="0" xfId="0" applyFont="1" applyFill="1" applyAlignment="1">
      <alignment horizontal="center" vertical="center"/>
    </xf>
    <xf numFmtId="0" fontId="11" fillId="9" borderId="0" xfId="0" applyFont="1" applyFill="1" applyAlignment="1">
      <alignment horizontal="center" wrapText="1"/>
    </xf>
    <xf numFmtId="0" fontId="11" fillId="9" borderId="0" xfId="0" applyFont="1" applyFill="1" applyAlignment="1">
      <alignment horizontal="left" wrapText="1"/>
    </xf>
    <xf numFmtId="0" fontId="51" fillId="12" borderId="12" xfId="0" applyFont="1" applyFill="1" applyBorder="1" applyAlignment="1">
      <alignment horizontal="center" vertical="center"/>
    </xf>
    <xf numFmtId="0" fontId="11" fillId="11" borderId="20" xfId="0" applyFont="1" applyFill="1" applyBorder="1" applyAlignment="1">
      <alignment horizontal="center" vertical="center"/>
    </xf>
    <xf numFmtId="0" fontId="11" fillId="11" borderId="19" xfId="0" applyFont="1" applyFill="1" applyBorder="1" applyAlignment="1">
      <alignment horizontal="center" vertical="center" wrapText="1"/>
    </xf>
    <xf numFmtId="0" fontId="11" fillId="11" borderId="9" xfId="0" applyFont="1" applyFill="1" applyBorder="1" applyAlignment="1">
      <alignment horizontal="left" vertical="center"/>
    </xf>
    <xf numFmtId="0" fontId="11" fillId="11" borderId="8"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horizontal="left" wrapText="1"/>
    </xf>
    <xf numFmtId="0" fontId="49" fillId="8" borderId="1" xfId="0" applyFont="1" applyFill="1" applyBorder="1" applyAlignment="1">
      <alignment horizontal="center" vertical="center"/>
    </xf>
    <xf numFmtId="0" fontId="25" fillId="8" borderId="0" xfId="0" applyFont="1" applyFill="1" applyAlignment="1">
      <alignment horizontal="left"/>
    </xf>
    <xf numFmtId="0" fontId="25" fillId="0" borderId="1" xfId="0" applyFont="1" applyBorder="1" applyAlignment="1">
      <alignment horizontal="center" vertical="center" wrapText="1"/>
    </xf>
    <xf numFmtId="0" fontId="49" fillId="8" borderId="1" xfId="0" applyFont="1" applyFill="1" applyBorder="1" applyAlignment="1">
      <alignment horizontal="center" vertical="center" wrapText="1"/>
    </xf>
    <xf numFmtId="0" fontId="0" fillId="0" borderId="0" xfId="0" applyAlignment="1">
      <alignment horizontal="center" wrapText="1"/>
    </xf>
    <xf numFmtId="0" fontId="20" fillId="8" borderId="2" xfId="0" applyNumberFormat="1" applyFont="1" applyFill="1" applyBorder="1" applyAlignment="1">
      <alignment horizontal="center" vertical="center" wrapText="1"/>
    </xf>
    <xf numFmtId="1" fontId="20" fillId="8" borderId="9"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49" fontId="22" fillId="2" borderId="1" xfId="0" applyNumberFormat="1" applyFont="1" applyFill="1" applyBorder="1" applyAlignment="1">
      <alignment horizontal="center" vertical="center" textRotation="90" wrapText="1"/>
    </xf>
    <xf numFmtId="49" fontId="22" fillId="2" borderId="1" xfId="0" applyNumberFormat="1" applyFont="1" applyFill="1" applyBorder="1" applyAlignment="1">
      <alignment horizontal="center" vertical="center" wrapText="1"/>
    </xf>
    <xf numFmtId="0" fontId="22" fillId="8" borderId="7" xfId="0" applyFont="1" applyFill="1" applyBorder="1" applyAlignment="1">
      <alignment horizontal="left" vertical="center" wrapText="1"/>
    </xf>
    <xf numFmtId="0" fontId="22" fillId="2" borderId="12" xfId="0" applyNumberFormat="1" applyFont="1" applyFill="1" applyBorder="1" applyAlignment="1">
      <alignment horizontal="left" vertical="center" wrapText="1"/>
    </xf>
    <xf numFmtId="2" fontId="22" fillId="2" borderId="1" xfId="0" applyNumberFormat="1" applyFont="1" applyFill="1" applyBorder="1" applyAlignment="1">
      <alignment horizontal="right" vertical="center"/>
    </xf>
    <xf numFmtId="2" fontId="22" fillId="2" borderId="13" xfId="0" applyNumberFormat="1" applyFont="1" applyFill="1" applyBorder="1" applyAlignment="1">
      <alignment horizontal="right" vertical="center"/>
    </xf>
    <xf numFmtId="2" fontId="22" fillId="2" borderId="23" xfId="0" applyNumberFormat="1" applyFont="1" applyFill="1" applyBorder="1" applyAlignment="1">
      <alignment horizontal="center" vertical="center" wrapText="1"/>
    </xf>
    <xf numFmtId="2" fontId="22" fillId="2" borderId="12" xfId="0" applyNumberFormat="1" applyFont="1" applyFill="1" applyBorder="1" applyAlignment="1">
      <alignment horizontal="center" vertical="center"/>
    </xf>
    <xf numFmtId="0" fontId="22" fillId="2" borderId="13" xfId="0" applyNumberFormat="1" applyFont="1" applyFill="1" applyBorder="1" applyAlignment="1">
      <alignment horizontal="left" vertical="center" wrapText="1"/>
    </xf>
    <xf numFmtId="2" fontId="22" fillId="2" borderId="7" xfId="0" applyNumberFormat="1" applyFont="1" applyFill="1" applyBorder="1" applyAlignment="1">
      <alignment horizontal="center" vertical="center"/>
    </xf>
    <xf numFmtId="0" fontId="22" fillId="2" borderId="7" xfId="0" applyNumberFormat="1" applyFont="1" applyFill="1" applyBorder="1" applyAlignment="1">
      <alignment vertical="center" wrapText="1"/>
    </xf>
    <xf numFmtId="2" fontId="22" fillId="2" borderId="1" xfId="0" applyNumberFormat="1" applyFont="1" applyFill="1" applyBorder="1" applyAlignment="1">
      <alignment horizontal="center" vertical="center" wrapText="1"/>
    </xf>
    <xf numFmtId="0" fontId="22" fillId="2" borderId="7" xfId="0" applyNumberFormat="1" applyFont="1" applyFill="1" applyBorder="1" applyAlignment="1">
      <alignment horizontal="right" vertical="center" wrapText="1"/>
    </xf>
    <xf numFmtId="49" fontId="22" fillId="8" borderId="7" xfId="0" applyNumberFormat="1" applyFont="1" applyFill="1" applyBorder="1" applyAlignment="1">
      <alignment horizontal="right" vertical="center"/>
    </xf>
    <xf numFmtId="2" fontId="22" fillId="8" borderId="8" xfId="0" applyNumberFormat="1" applyFont="1" applyFill="1" applyBorder="1" applyAlignment="1">
      <alignment horizontal="left" vertical="center"/>
    </xf>
    <xf numFmtId="49" fontId="22" fillId="8" borderId="8" xfId="0" applyNumberFormat="1" applyFont="1" applyFill="1" applyBorder="1" applyAlignment="1">
      <alignment horizontal="center" vertical="center"/>
    </xf>
    <xf numFmtId="49" fontId="22" fillId="8" borderId="8" xfId="0" applyNumberFormat="1" applyFont="1" applyFill="1" applyBorder="1" applyAlignment="1">
      <alignment horizontal="left" vertical="center"/>
    </xf>
    <xf numFmtId="0" fontId="22" fillId="8" borderId="9" xfId="0" applyNumberFormat="1" applyFont="1" applyFill="1" applyBorder="1" applyAlignment="1">
      <alignment horizontal="left" vertical="center"/>
    </xf>
    <xf numFmtId="0" fontId="22" fillId="8" borderId="13" xfId="0" applyNumberFormat="1" applyFont="1" applyFill="1" applyBorder="1" applyAlignment="1">
      <alignment horizontal="center" vertical="center"/>
    </xf>
    <xf numFmtId="0" fontId="22" fillId="8" borderId="12" xfId="0" applyNumberFormat="1" applyFont="1" applyFill="1" applyBorder="1" applyAlignment="1">
      <alignment horizontal="left" vertical="center" wrapText="1"/>
    </xf>
    <xf numFmtId="0" fontId="22" fillId="2" borderId="7" xfId="0" applyFont="1" applyFill="1" applyBorder="1" applyAlignment="1">
      <alignment vertical="center"/>
    </xf>
    <xf numFmtId="0" fontId="22" fillId="2" borderId="8" xfId="0" applyFont="1" applyFill="1" applyBorder="1" applyAlignment="1">
      <alignment horizontal="left" vertical="center"/>
    </xf>
    <xf numFmtId="49" fontId="22" fillId="0" borderId="9" xfId="0" applyNumberFormat="1" applyFont="1" applyBorder="1" applyAlignment="1">
      <alignment horizontal="left" vertical="center"/>
    </xf>
    <xf numFmtId="49" fontId="22" fillId="0" borderId="7" xfId="0" applyNumberFormat="1" applyFont="1" applyBorder="1" applyAlignment="1">
      <alignment horizontal="right" vertical="center"/>
    </xf>
    <xf numFmtId="2" fontId="22" fillId="0" borderId="8" xfId="0" applyNumberFormat="1" applyFont="1" applyBorder="1" applyAlignment="1">
      <alignment horizontal="left" vertical="center"/>
    </xf>
    <xf numFmtId="49" fontId="22" fillId="2" borderId="7" xfId="0" applyNumberFormat="1" applyFont="1" applyFill="1" applyBorder="1" applyAlignment="1">
      <alignment horizontal="center" vertical="center"/>
    </xf>
    <xf numFmtId="49" fontId="22" fillId="0" borderId="8" xfId="0" applyNumberFormat="1" applyFont="1" applyBorder="1" applyAlignment="1">
      <alignment horizontal="left" vertical="center"/>
    </xf>
    <xf numFmtId="0" fontId="22" fillId="0" borderId="9" xfId="0" applyNumberFormat="1" applyFont="1" applyBorder="1" applyAlignment="1">
      <alignment horizontal="left" vertical="center"/>
    </xf>
    <xf numFmtId="1" fontId="20" fillId="8" borderId="2" xfId="0" applyNumberFormat="1" applyFont="1" applyFill="1" applyBorder="1" applyAlignment="1">
      <alignment horizontal="center" vertical="center"/>
    </xf>
    <xf numFmtId="0" fontId="20" fillId="8" borderId="2" xfId="0" applyFont="1" applyFill="1" applyBorder="1" applyAlignment="1">
      <alignment horizontal="center" vertical="center"/>
    </xf>
    <xf numFmtId="2" fontId="22" fillId="8" borderId="7" xfId="0" applyNumberFormat="1" applyFont="1" applyFill="1" applyBorder="1" applyAlignment="1">
      <alignment horizontal="left" vertical="center"/>
    </xf>
    <xf numFmtId="49" fontId="22" fillId="8" borderId="1" xfId="0" applyNumberFormat="1" applyFont="1" applyFill="1" applyBorder="1" applyAlignment="1">
      <alignment vertical="center" wrapText="1"/>
    </xf>
    <xf numFmtId="0" fontId="40" fillId="8" borderId="7" xfId="0" applyFont="1" applyFill="1" applyBorder="1" applyAlignment="1">
      <alignment horizontal="left" vertical="center" wrapText="1"/>
    </xf>
    <xf numFmtId="2" fontId="16" fillId="2" borderId="0" xfId="0" applyNumberFormat="1" applyFont="1" applyFill="1" applyBorder="1" applyAlignment="1">
      <alignment vertical="center"/>
    </xf>
    <xf numFmtId="2" fontId="16" fillId="2" borderId="0" xfId="0" applyNumberFormat="1" applyFont="1" applyFill="1" applyBorder="1" applyAlignment="1">
      <alignment horizontal="right" vertical="center"/>
    </xf>
    <xf numFmtId="2" fontId="16" fillId="0" borderId="0" xfId="0" applyNumberFormat="1" applyFont="1" applyBorder="1" applyAlignment="1">
      <alignment horizontal="right" vertical="center"/>
    </xf>
    <xf numFmtId="0" fontId="22" fillId="8" borderId="1" xfId="0" applyFont="1" applyFill="1" applyBorder="1" applyAlignment="1">
      <alignment horizontal="left" vertical="center" wrapText="1"/>
    </xf>
    <xf numFmtId="49" fontId="22" fillId="8" borderId="1" xfId="0" applyNumberFormat="1" applyFont="1" applyFill="1" applyBorder="1" applyAlignment="1">
      <alignment horizontal="center" vertical="center" textRotation="90" wrapText="1"/>
    </xf>
    <xf numFmtId="49" fontId="22" fillId="8" borderId="1" xfId="0" applyNumberFormat="1" applyFont="1" applyFill="1" applyBorder="1" applyAlignment="1">
      <alignment horizontal="center" vertical="center" wrapText="1"/>
    </xf>
    <xf numFmtId="0" fontId="22" fillId="8" borderId="1" xfId="0" applyNumberFormat="1" applyFont="1" applyFill="1" applyBorder="1" applyAlignment="1">
      <alignment horizontal="center" vertical="center" wrapText="1"/>
    </xf>
    <xf numFmtId="2" fontId="22" fillId="8" borderId="1" xfId="0" applyNumberFormat="1" applyFont="1" applyFill="1" applyBorder="1" applyAlignment="1">
      <alignment horizontal="right" vertical="center"/>
    </xf>
    <xf numFmtId="2" fontId="22" fillId="8" borderId="13" xfId="0" applyNumberFormat="1" applyFont="1" applyFill="1" applyBorder="1" applyAlignment="1">
      <alignment horizontal="right" vertical="center"/>
    </xf>
    <xf numFmtId="2" fontId="22" fillId="8" borderId="23" xfId="0" applyNumberFormat="1" applyFont="1" applyFill="1" applyBorder="1" applyAlignment="1">
      <alignment horizontal="center" vertical="center" wrapText="1"/>
    </xf>
    <xf numFmtId="2" fontId="22" fillId="8" borderId="12" xfId="0" applyNumberFormat="1" applyFont="1" applyFill="1" applyBorder="1" applyAlignment="1">
      <alignment horizontal="center" vertical="center"/>
    </xf>
    <xf numFmtId="0" fontId="22" fillId="8" borderId="13" xfId="0" applyNumberFormat="1" applyFont="1" applyFill="1" applyBorder="1" applyAlignment="1">
      <alignment horizontal="left" vertical="center" wrapText="1"/>
    </xf>
    <xf numFmtId="2" fontId="22" fillId="8" borderId="7" xfId="0" applyNumberFormat="1" applyFont="1" applyFill="1" applyBorder="1" applyAlignment="1">
      <alignment horizontal="center" vertical="center"/>
    </xf>
    <xf numFmtId="0" fontId="22" fillId="8" borderId="7" xfId="0" applyNumberFormat="1" applyFont="1" applyFill="1" applyBorder="1" applyAlignment="1">
      <alignment vertical="center" wrapText="1"/>
    </xf>
    <xf numFmtId="0" fontId="22" fillId="8" borderId="8" xfId="0" applyNumberFormat="1" applyFont="1" applyFill="1" applyBorder="1" applyAlignment="1">
      <alignment horizontal="left" vertical="center" wrapText="1"/>
    </xf>
    <xf numFmtId="0" fontId="22" fillId="8" borderId="9" xfId="0" applyNumberFormat="1" applyFont="1" applyFill="1" applyBorder="1" applyAlignment="1">
      <alignment horizontal="left" vertical="center" wrapText="1"/>
    </xf>
    <xf numFmtId="2" fontId="22" fillId="8" borderId="1" xfId="0" applyNumberFormat="1" applyFont="1" applyFill="1" applyBorder="1" applyAlignment="1">
      <alignment horizontal="center" vertical="center" wrapText="1"/>
    </xf>
    <xf numFmtId="0" fontId="22" fillId="8" borderId="7" xfId="0" applyNumberFormat="1" applyFont="1" applyFill="1" applyBorder="1" applyAlignment="1">
      <alignment horizontal="right" vertical="center" wrapText="1"/>
    </xf>
    <xf numFmtId="0" fontId="22" fillId="8" borderId="7" xfId="0" applyFont="1" applyFill="1" applyBorder="1" applyAlignment="1">
      <alignment vertical="center"/>
    </xf>
    <xf numFmtId="0" fontId="22" fillId="8" borderId="8" xfId="0" applyFont="1" applyFill="1" applyBorder="1" applyAlignment="1">
      <alignment horizontal="left" vertical="center"/>
    </xf>
    <xf numFmtId="49" fontId="22" fillId="8" borderId="9" xfId="0" applyNumberFormat="1" applyFont="1" applyFill="1" applyBorder="1" applyAlignment="1">
      <alignment horizontal="left" vertical="center"/>
    </xf>
    <xf numFmtId="49" fontId="22" fillId="8" borderId="7" xfId="0" applyNumberFormat="1" applyFont="1" applyFill="1" applyBorder="1" applyAlignment="1">
      <alignment horizontal="center" vertical="center"/>
    </xf>
    <xf numFmtId="0" fontId="22" fillId="8" borderId="1" xfId="0" applyFont="1" applyFill="1" applyBorder="1" applyAlignment="1">
      <alignment horizontal="center" vertical="center"/>
    </xf>
    <xf numFmtId="0" fontId="40" fillId="2" borderId="23" xfId="0" applyNumberFormat="1" applyFont="1" applyFill="1" applyBorder="1" applyAlignment="1">
      <alignment horizontal="left" vertical="center" wrapText="1"/>
    </xf>
    <xf numFmtId="0" fontId="6" fillId="12" borderId="8" xfId="0" applyFont="1" applyFill="1" applyBorder="1" applyAlignment="1">
      <alignment horizontal="center" vertical="center"/>
    </xf>
    <xf numFmtId="0" fontId="6" fillId="12" borderId="1" xfId="0" applyFont="1" applyFill="1" applyBorder="1" applyAlignment="1">
      <alignment horizontal="center" vertical="center"/>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3" fillId="0" borderId="0" xfId="0" applyNumberFormat="1" applyFont="1" applyBorder="1" applyAlignment="1">
      <alignment horizontal="center" wrapText="1"/>
    </xf>
    <xf numFmtId="0" fontId="22" fillId="0" borderId="1" xfId="0" applyFont="1" applyBorder="1" applyAlignment="1">
      <alignment horizontal="center" vertical="center"/>
    </xf>
    <xf numFmtId="0" fontId="11" fillId="0" borderId="1" xfId="0" applyFont="1" applyBorder="1" applyAlignment="1">
      <alignment horizontal="center" vertical="center" wrapText="1"/>
    </xf>
    <xf numFmtId="0" fontId="6" fillId="12" borderId="1" xfId="0" applyFont="1" applyFill="1" applyBorder="1" applyAlignment="1">
      <alignment horizontal="left" vertical="center"/>
    </xf>
    <xf numFmtId="0" fontId="30" fillId="2" borderId="0" xfId="0" applyNumberFormat="1" applyFont="1" applyFill="1" applyBorder="1" applyAlignment="1">
      <alignment horizontal="center" vertical="center" wrapText="1"/>
    </xf>
    <xf numFmtId="0" fontId="13" fillId="2" borderId="0" xfId="0" applyFont="1" applyFill="1" applyBorder="1" applyAlignment="1">
      <alignment horizontal="left" wrapText="1"/>
    </xf>
    <xf numFmtId="0" fontId="2" fillId="0" borderId="0" xfId="0" applyFont="1" applyAlignment="1">
      <alignment horizontal="center"/>
    </xf>
    <xf numFmtId="0" fontId="0" fillId="0" borderId="0" xfId="0"/>
    <xf numFmtId="0" fontId="6" fillId="12" borderId="8" xfId="0" applyFont="1" applyFill="1" applyBorder="1" applyAlignment="1">
      <alignment horizontal="center" vertical="center"/>
    </xf>
    <xf numFmtId="0" fontId="6" fillId="12" borderId="9" xfId="0" applyFont="1" applyFill="1" applyBorder="1" applyAlignment="1">
      <alignment horizontal="center" vertical="center"/>
    </xf>
    <xf numFmtId="0" fontId="6" fillId="12" borderId="7"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5" fillId="0" borderId="0" xfId="0" applyFont="1" applyAlignment="1">
      <alignment horizontal="center" wrapText="1"/>
    </xf>
    <xf numFmtId="0" fontId="25" fillId="0" borderId="0" xfId="0" applyFont="1" applyAlignment="1">
      <alignment horizontal="center"/>
    </xf>
    <xf numFmtId="0" fontId="21" fillId="0" borderId="0" xfId="0" applyFont="1" applyAlignment="1">
      <alignment horizontal="center"/>
    </xf>
    <xf numFmtId="0" fontId="13" fillId="0" borderId="0" xfId="0" applyFont="1" applyAlignment="1">
      <alignment horizontal="center"/>
    </xf>
    <xf numFmtId="0" fontId="1" fillId="0" borderId="10" xfId="0" applyFont="1" applyBorder="1" applyAlignment="1">
      <alignment horizontal="center" vertical="center" wrapText="1"/>
    </xf>
    <xf numFmtId="0" fontId="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1" fontId="11" fillId="2" borderId="15" xfId="0" applyNumberFormat="1" applyFont="1" applyFill="1" applyBorder="1" applyAlignment="1">
      <alignment horizontal="center" vertical="center" wrapText="1"/>
    </xf>
    <xf numFmtId="1" fontId="11" fillId="2" borderId="25"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3" fillId="0" borderId="0" xfId="0" applyFont="1" applyAlignment="1">
      <alignment horizontal="center" wrapText="1"/>
    </xf>
    <xf numFmtId="49" fontId="11" fillId="2" borderId="15" xfId="0" applyNumberFormat="1" applyFont="1" applyFill="1" applyBorder="1" applyAlignment="1">
      <alignment horizontal="center" vertical="center" wrapText="1"/>
    </xf>
    <xf numFmtId="49" fontId="11" fillId="2" borderId="25"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5" xfId="0" applyFont="1" applyBorder="1" applyAlignment="1">
      <alignment horizontal="center" vertical="center" wrapText="1"/>
    </xf>
    <xf numFmtId="0" fontId="51" fillId="12" borderId="7" xfId="0" applyFont="1" applyFill="1" applyBorder="1" applyAlignment="1">
      <alignment horizontal="center" vertical="center"/>
    </xf>
    <xf numFmtId="0" fontId="51" fillId="12" borderId="8" xfId="0" applyFont="1" applyFill="1" applyBorder="1" applyAlignment="1">
      <alignment horizontal="center" vertical="center"/>
    </xf>
    <xf numFmtId="0" fontId="51" fillId="12" borderId="9" xfId="0" applyFont="1" applyFill="1" applyBorder="1" applyAlignment="1">
      <alignment horizontal="center" vertical="center"/>
    </xf>
    <xf numFmtId="0" fontId="51" fillId="12" borderId="1" xfId="0" applyFont="1" applyFill="1" applyBorder="1" applyAlignment="1">
      <alignment horizontal="center" vertical="center"/>
    </xf>
    <xf numFmtId="0" fontId="13" fillId="0" borderId="0" xfId="0" applyNumberFormat="1" applyFont="1" applyBorder="1" applyAlignment="1">
      <alignment horizontal="center" wrapText="1"/>
    </xf>
    <xf numFmtId="0" fontId="13" fillId="0" borderId="0" xfId="0" applyNumberFormat="1" applyFont="1" applyAlignment="1">
      <alignment horizontal="center" vertical="center"/>
    </xf>
    <xf numFmtId="0" fontId="48" fillId="0" borderId="0" xfId="0" applyFont="1" applyAlignment="1">
      <alignment horizontal="center"/>
    </xf>
    <xf numFmtId="0" fontId="1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57" fillId="0" borderId="0" xfId="0" applyNumberFormat="1" applyFont="1" applyAlignment="1">
      <alignment horizontal="center" vertical="center"/>
    </xf>
    <xf numFmtId="0" fontId="51" fillId="12" borderId="13" xfId="0" applyFont="1" applyFill="1" applyBorder="1" applyAlignment="1">
      <alignment horizontal="center" vertical="center"/>
    </xf>
    <xf numFmtId="0" fontId="51" fillId="12" borderId="23"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13" fillId="2" borderId="0" xfId="0" applyFont="1" applyFill="1" applyBorder="1" applyAlignment="1">
      <alignment horizontal="right" wrapText="1"/>
    </xf>
    <xf numFmtId="0" fontId="1" fillId="0" borderId="0" xfId="0" applyFont="1" applyBorder="1" applyAlignment="1">
      <alignment horizontal="center" vertical="center" wrapText="1"/>
    </xf>
    <xf numFmtId="0" fontId="45" fillId="0" borderId="0" xfId="0" applyFont="1" applyAlignment="1">
      <alignment horizontal="center" vertical="center"/>
    </xf>
    <xf numFmtId="0" fontId="42" fillId="0" borderId="16" xfId="0" applyFont="1" applyBorder="1" applyAlignment="1">
      <alignment horizontal="center"/>
    </xf>
    <xf numFmtId="0" fontId="13" fillId="0" borderId="16" xfId="0" applyNumberFormat="1" applyFont="1" applyBorder="1" applyAlignment="1">
      <alignment horizontal="center" wrapText="1"/>
    </xf>
    <xf numFmtId="2" fontId="13" fillId="0" borderId="0" xfId="0" applyNumberFormat="1" applyFont="1" applyAlignment="1">
      <alignment horizontal="center"/>
    </xf>
    <xf numFmtId="0" fontId="30" fillId="2" borderId="0" xfId="0" applyNumberFormat="1" applyFont="1" applyFill="1" applyBorder="1" applyAlignment="1">
      <alignment horizontal="center" vertical="center" wrapText="1"/>
    </xf>
    <xf numFmtId="49" fontId="52" fillId="12" borderId="8" xfId="0" applyNumberFormat="1" applyFont="1" applyFill="1" applyBorder="1" applyAlignment="1">
      <alignment horizontal="center" vertical="center"/>
    </xf>
    <xf numFmtId="49" fontId="52" fillId="12" borderId="9" xfId="0" applyNumberFormat="1" applyFont="1" applyFill="1" applyBorder="1" applyAlignment="1">
      <alignment horizontal="center" vertical="center"/>
    </xf>
    <xf numFmtId="0" fontId="25" fillId="0" borderId="8" xfId="0" applyFont="1" applyBorder="1" applyAlignment="1">
      <alignment vertical="center"/>
    </xf>
    <xf numFmtId="49" fontId="55" fillId="2" borderId="8" xfId="0" applyNumberFormat="1" applyFont="1" applyFill="1" applyBorder="1" applyAlignment="1">
      <alignment vertical="center"/>
    </xf>
    <xf numFmtId="0" fontId="22" fillId="2" borderId="0" xfId="0" applyFont="1" applyFill="1" applyBorder="1" applyAlignment="1">
      <alignment horizontal="right" vertical="center"/>
    </xf>
    <xf numFmtId="0" fontId="6" fillId="12" borderId="0" xfId="0" applyFont="1" applyFill="1" applyBorder="1"/>
    <xf numFmtId="0" fontId="39" fillId="8" borderId="0" xfId="0" applyFont="1" applyFill="1" applyBorder="1" applyAlignment="1">
      <alignment horizontal="center" vertical="center" wrapText="1"/>
    </xf>
    <xf numFmtId="0" fontId="39" fillId="8" borderId="0" xfId="0" applyFont="1" applyFill="1" applyBorder="1" applyAlignment="1">
      <alignment horizontal="center" vertical="center" wrapText="1"/>
    </xf>
    <xf numFmtId="0" fontId="40" fillId="8" borderId="0" xfId="0" applyFont="1" applyFill="1" applyBorder="1" applyAlignment="1">
      <alignment horizontal="right" vertical="center"/>
    </xf>
    <xf numFmtId="0" fontId="40" fillId="8" borderId="0" xfId="0" applyFont="1" applyFill="1" applyBorder="1" applyAlignment="1">
      <alignment horizontal="left" vertical="center"/>
    </xf>
    <xf numFmtId="0" fontId="40" fillId="8" borderId="0" xfId="0" applyFont="1" applyFill="1" applyBorder="1" applyAlignment="1">
      <alignment vertical="center"/>
    </xf>
    <xf numFmtId="0" fontId="32" fillId="8" borderId="0" xfId="0" applyFont="1" applyFill="1" applyBorder="1" applyAlignment="1">
      <alignment vertical="center"/>
    </xf>
    <xf numFmtId="0" fontId="32" fillId="8" borderId="0" xfId="0" applyFont="1" applyFill="1" applyBorder="1" applyAlignment="1">
      <alignment horizontal="left" vertical="center"/>
    </xf>
    <xf numFmtId="0" fontId="58" fillId="8" borderId="0" xfId="0" applyFont="1" applyFill="1" applyBorder="1" applyAlignment="1">
      <alignment horizontal="center" vertical="center"/>
    </xf>
    <xf numFmtId="0" fontId="58" fillId="8" borderId="0" xfId="0" applyFont="1" applyFill="1" applyBorder="1"/>
    <xf numFmtId="0" fontId="58" fillId="8" borderId="0" xfId="0" applyFont="1" applyFill="1" applyBorder="1" applyAlignment="1">
      <alignment horizontal="left"/>
    </xf>
    <xf numFmtId="0" fontId="40" fillId="8" borderId="0" xfId="0" applyNumberFormat="1" applyFont="1" applyFill="1" applyBorder="1" applyAlignment="1">
      <alignment horizontal="center" vertical="center"/>
    </xf>
    <xf numFmtId="0" fontId="40" fillId="8" borderId="0" xfId="0" applyFont="1" applyFill="1" applyBorder="1" applyAlignment="1">
      <alignment horizontal="center" vertical="center"/>
    </xf>
    <xf numFmtId="0" fontId="40" fillId="8" borderId="0" xfId="0" applyNumberFormat="1" applyFont="1" applyFill="1" applyBorder="1" applyAlignment="1">
      <alignment horizontal="left" vertical="center" wrapText="1"/>
    </xf>
    <xf numFmtId="0" fontId="39" fillId="8" borderId="0" xfId="0" applyNumberFormat="1" applyFont="1" applyFill="1" applyBorder="1" applyAlignment="1">
      <alignment horizontal="center" vertical="center" wrapText="1"/>
    </xf>
    <xf numFmtId="1" fontId="40" fillId="8" borderId="0" xfId="0" applyNumberFormat="1" applyFont="1" applyFill="1" applyBorder="1" applyAlignment="1">
      <alignment horizontal="center" vertical="center"/>
    </xf>
    <xf numFmtId="0" fontId="40" fillId="8" borderId="0" xfId="0" applyNumberFormat="1" applyFont="1" applyFill="1" applyBorder="1" applyAlignment="1">
      <alignment horizontal="center" vertical="center" wrapText="1"/>
    </xf>
    <xf numFmtId="1" fontId="39" fillId="8" borderId="0" xfId="0" applyNumberFormat="1" applyFont="1" applyFill="1" applyBorder="1" applyAlignment="1">
      <alignment horizontal="center" vertical="center"/>
    </xf>
    <xf numFmtId="1" fontId="39" fillId="8" borderId="0" xfId="0" applyNumberFormat="1" applyFont="1" applyFill="1" applyBorder="1" applyAlignment="1">
      <alignment horizontal="center" vertical="center" wrapText="1"/>
    </xf>
    <xf numFmtId="0" fontId="40" fillId="8" borderId="0" xfId="0" applyNumberFormat="1" applyFont="1" applyFill="1" applyBorder="1" applyAlignment="1">
      <alignment horizontal="left" vertical="center"/>
    </xf>
    <xf numFmtId="0" fontId="40" fillId="8" borderId="0" xfId="0" applyNumberFormat="1" applyFont="1" applyFill="1" applyBorder="1" applyAlignment="1">
      <alignment vertical="center"/>
    </xf>
    <xf numFmtId="49" fontId="40" fillId="8" borderId="0" xfId="0" applyNumberFormat="1" applyFont="1" applyFill="1" applyBorder="1" applyAlignment="1">
      <alignment horizontal="right" vertical="center"/>
    </xf>
    <xf numFmtId="49" fontId="40" fillId="8" borderId="0" xfId="0" applyNumberFormat="1" applyFont="1" applyFill="1" applyBorder="1" applyAlignment="1">
      <alignment horizontal="center" vertical="center"/>
    </xf>
    <xf numFmtId="0" fontId="40" fillId="8" borderId="0" xfId="0" applyNumberFormat="1" applyFont="1" applyFill="1" applyBorder="1" applyAlignment="1">
      <alignment horizontal="right" vertical="center" wrapText="1"/>
    </xf>
    <xf numFmtId="0" fontId="2" fillId="13" borderId="0" xfId="0" applyFont="1" applyFill="1" applyBorder="1"/>
    <xf numFmtId="0" fontId="2" fillId="13" borderId="0" xfId="0" applyFont="1" applyFill="1"/>
    <xf numFmtId="0" fontId="25" fillId="13" borderId="0" xfId="0" applyFont="1" applyFill="1" applyBorder="1" applyAlignment="1">
      <alignment horizontal="right"/>
    </xf>
    <xf numFmtId="0" fontId="25" fillId="13" borderId="0" xfId="0" applyFont="1" applyFill="1" applyAlignment="1">
      <alignment horizontal="right"/>
    </xf>
    <xf numFmtId="2" fontId="14" fillId="13" borderId="0" xfId="0" applyNumberFormat="1" applyFont="1" applyFill="1" applyAlignment="1"/>
    <xf numFmtId="0" fontId="0" fillId="13" borderId="0" xfId="0" applyFill="1"/>
    <xf numFmtId="0" fontId="14" fillId="13" borderId="0" xfId="0" applyFont="1" applyFill="1" applyAlignment="1">
      <alignment vertical="center"/>
    </xf>
    <xf numFmtId="0" fontId="0" fillId="13" borderId="0" xfId="0" applyFill="1" applyBorder="1"/>
    <xf numFmtId="0" fontId="14" fillId="13" borderId="0" xfId="0" applyFont="1" applyFill="1" applyBorder="1" applyAlignment="1">
      <alignment horizontal="right"/>
    </xf>
    <xf numFmtId="0" fontId="40" fillId="13" borderId="0" xfId="0" applyFont="1" applyFill="1" applyBorder="1" applyAlignment="1">
      <alignment horizontal="right" vertical="center"/>
    </xf>
    <xf numFmtId="0" fontId="40" fillId="13" borderId="0" xfId="0" applyFont="1" applyFill="1" applyBorder="1" applyAlignment="1">
      <alignment vertical="center"/>
    </xf>
    <xf numFmtId="0" fontId="32" fillId="13" borderId="0" xfId="0" applyFont="1" applyFill="1" applyBorder="1" applyAlignment="1">
      <alignment vertical="center"/>
    </xf>
    <xf numFmtId="0" fontId="58" fillId="13" borderId="0" xfId="0" applyFont="1" applyFill="1" applyBorder="1"/>
    <xf numFmtId="0" fontId="40" fillId="13" borderId="0" xfId="0" applyNumberFormat="1" applyFont="1" applyFill="1" applyBorder="1" applyAlignment="1">
      <alignment horizontal="center" vertical="center"/>
    </xf>
    <xf numFmtId="1" fontId="39" fillId="13" borderId="0" xfId="0" applyNumberFormat="1" applyFont="1" applyFill="1" applyBorder="1" applyAlignment="1">
      <alignment horizontal="right" vertical="center"/>
    </xf>
    <xf numFmtId="2" fontId="39" fillId="13" borderId="0" xfId="0" applyNumberFormat="1" applyFont="1" applyFill="1" applyBorder="1" applyAlignment="1">
      <alignment horizontal="center" vertical="center"/>
    </xf>
    <xf numFmtId="2" fontId="13" fillId="13" borderId="0" xfId="0" applyNumberFormat="1" applyFont="1" applyFill="1" applyAlignment="1"/>
    <xf numFmtId="2" fontId="13" fillId="13" borderId="0" xfId="0" applyNumberFormat="1" applyFont="1" applyFill="1" applyBorder="1" applyAlignment="1"/>
    <xf numFmtId="0" fontId="16" fillId="13" borderId="1" xfId="0" applyNumberFormat="1" applyFont="1" applyFill="1" applyBorder="1" applyAlignment="1">
      <alignment horizontal="center" vertical="center" wrapText="1"/>
    </xf>
    <xf numFmtId="0" fontId="16" fillId="13" borderId="0" xfId="0" applyFont="1" applyFill="1" applyAlignment="1">
      <alignment vertical="center"/>
    </xf>
    <xf numFmtId="0" fontId="59" fillId="8" borderId="0" xfId="0" applyFont="1" applyFill="1"/>
    <xf numFmtId="0" fontId="2" fillId="8" borderId="0" xfId="0" applyFont="1" applyFill="1" applyBorder="1"/>
    <xf numFmtId="0" fontId="2" fillId="8" borderId="0" xfId="0" applyFont="1" applyFill="1"/>
    <xf numFmtId="0" fontId="2" fillId="8" borderId="0" xfId="0" applyFont="1" applyFill="1" applyAlignment="1">
      <alignment horizontal="left"/>
    </xf>
    <xf numFmtId="0" fontId="32" fillId="8" borderId="0" xfId="0" applyFont="1" applyFill="1" applyAlignment="1">
      <alignment horizontal="right"/>
    </xf>
    <xf numFmtId="0" fontId="25" fillId="8" borderId="0" xfId="0" applyFont="1" applyFill="1" applyBorder="1" applyAlignment="1">
      <alignment horizontal="right"/>
    </xf>
    <xf numFmtId="0" fontId="25" fillId="8" borderId="0" xfId="0" applyFont="1" applyFill="1" applyAlignment="1">
      <alignment horizontal="right"/>
    </xf>
    <xf numFmtId="49" fontId="21" fillId="8" borderId="0" xfId="0" applyNumberFormat="1" applyFont="1" applyFill="1" applyBorder="1" applyAlignment="1">
      <alignment horizontal="left" wrapText="1"/>
    </xf>
    <xf numFmtId="2" fontId="43" fillId="8" borderId="0" xfId="0" applyNumberFormat="1" applyFont="1" applyFill="1" applyAlignment="1"/>
    <xf numFmtId="2" fontId="14" fillId="8" borderId="0" xfId="0" applyNumberFormat="1" applyFont="1" applyFill="1" applyAlignment="1"/>
    <xf numFmtId="0" fontId="42" fillId="8" borderId="0" xfId="0" applyFont="1" applyFill="1" applyAlignment="1">
      <alignment wrapText="1"/>
    </xf>
    <xf numFmtId="0" fontId="5" fillId="8" borderId="0" xfId="0" applyFont="1" applyFill="1" applyAlignment="1">
      <alignment wrapText="1"/>
    </xf>
    <xf numFmtId="0" fontId="0" fillId="8" borderId="0" xfId="0" applyFill="1"/>
    <xf numFmtId="0" fontId="43" fillId="8" borderId="0" xfId="0" applyFont="1" applyFill="1" applyAlignment="1">
      <alignment horizontal="center" vertical="center"/>
    </xf>
    <xf numFmtId="0" fontId="14" fillId="8" borderId="0" xfId="0" applyFont="1" applyFill="1" applyAlignment="1">
      <alignment horizontal="center" vertical="center"/>
    </xf>
    <xf numFmtId="49" fontId="14" fillId="8" borderId="0" xfId="0" applyNumberFormat="1" applyFont="1" applyFill="1" applyAlignment="1">
      <alignment vertical="center"/>
    </xf>
    <xf numFmtId="0" fontId="0" fillId="8" borderId="0" xfId="0" applyFill="1" applyBorder="1"/>
    <xf numFmtId="0" fontId="43" fillId="8" borderId="0" xfId="0" applyFont="1" applyFill="1" applyBorder="1" applyAlignment="1">
      <alignment horizontal="right"/>
    </xf>
    <xf numFmtId="0" fontId="14" fillId="8" borderId="0" xfId="0" applyFont="1" applyFill="1" applyBorder="1" applyAlignment="1">
      <alignment horizontal="right"/>
    </xf>
    <xf numFmtId="0" fontId="14" fillId="8" borderId="0" xfId="0" applyFont="1" applyFill="1" applyBorder="1" applyAlignment="1">
      <alignment horizontal="left"/>
    </xf>
    <xf numFmtId="0" fontId="42" fillId="8" borderId="0" xfId="0" applyFont="1" applyFill="1" applyBorder="1" applyAlignment="1"/>
    <xf numFmtId="0" fontId="5" fillId="8" borderId="0" xfId="0" applyFont="1" applyFill="1" applyBorder="1" applyAlignment="1"/>
    <xf numFmtId="2" fontId="14" fillId="8" borderId="0" xfId="0" applyNumberFormat="1" applyFont="1" applyFill="1" applyAlignment="1">
      <alignment horizontal="left"/>
    </xf>
    <xf numFmtId="2" fontId="25" fillId="8" borderId="0" xfId="0" applyNumberFormat="1" applyFont="1" applyFill="1" applyAlignment="1">
      <alignment horizontal="left"/>
    </xf>
    <xf numFmtId="2" fontId="14" fillId="8" borderId="0" xfId="0" applyNumberFormat="1" applyFont="1" applyFill="1" applyAlignment="1">
      <alignment horizontal="center"/>
    </xf>
    <xf numFmtId="0" fontId="42" fillId="8" borderId="0" xfId="0" applyFont="1" applyFill="1" applyAlignment="1">
      <alignment vertical="top"/>
    </xf>
    <xf numFmtId="0" fontId="5" fillId="8" borderId="0" xfId="0" applyFont="1" applyFill="1" applyAlignment="1">
      <alignment vertical="top"/>
    </xf>
    <xf numFmtId="2" fontId="13" fillId="8" borderId="0" xfId="0" applyNumberFormat="1" applyFont="1" applyFill="1" applyAlignment="1"/>
    <xf numFmtId="2" fontId="13" fillId="8" borderId="0" xfId="0" applyNumberFormat="1" applyFont="1" applyFill="1" applyAlignment="1">
      <alignment horizontal="left"/>
    </xf>
    <xf numFmtId="2" fontId="21" fillId="8" borderId="0" xfId="0" applyNumberFormat="1" applyFont="1" applyFill="1" applyAlignment="1">
      <alignment horizontal="left"/>
    </xf>
    <xf numFmtId="2" fontId="13" fillId="8" borderId="0" xfId="0" applyNumberFormat="1" applyFont="1" applyFill="1" applyBorder="1" applyAlignment="1">
      <alignment horizontal="center"/>
    </xf>
    <xf numFmtId="2" fontId="13" fillId="8" borderId="0" xfId="0" applyNumberFormat="1" applyFont="1" applyFill="1" applyBorder="1" applyAlignment="1"/>
    <xf numFmtId="1" fontId="16" fillId="8" borderId="0" xfId="0" applyNumberFormat="1" applyFont="1" applyFill="1" applyBorder="1" applyAlignment="1">
      <alignment horizontal="center" vertical="center"/>
    </xf>
    <xf numFmtId="0" fontId="16" fillId="8" borderId="9" xfId="0" applyFont="1" applyFill="1" applyBorder="1" applyAlignment="1">
      <alignment horizontal="left" vertical="center"/>
    </xf>
    <xf numFmtId="0" fontId="16" fillId="8" borderId="7" xfId="0" applyNumberFormat="1" applyFont="1" applyFill="1" applyBorder="1" applyAlignment="1">
      <alignment horizontal="center" vertical="center" wrapText="1"/>
    </xf>
    <xf numFmtId="49" fontId="16" fillId="8" borderId="0" xfId="0" applyNumberFormat="1" applyFont="1" applyFill="1" applyBorder="1" applyAlignment="1">
      <alignment horizontal="center" vertical="center"/>
    </xf>
    <xf numFmtId="0" fontId="16" fillId="8" borderId="0" xfId="0" applyNumberFormat="1" applyFont="1" applyFill="1" applyBorder="1" applyAlignment="1">
      <alignment horizontal="center" vertical="center" wrapText="1"/>
    </xf>
    <xf numFmtId="0" fontId="16" fillId="8" borderId="0" xfId="0" applyFont="1" applyFill="1" applyAlignment="1">
      <alignment vertical="center" wrapText="1"/>
    </xf>
    <xf numFmtId="0" fontId="16" fillId="8" borderId="13" xfId="0" applyNumberFormat="1" applyFont="1" applyFill="1" applyBorder="1" applyAlignment="1">
      <alignment horizontal="left" vertical="center"/>
    </xf>
    <xf numFmtId="0" fontId="16" fillId="8" borderId="12" xfId="0" applyNumberFormat="1" applyFont="1" applyFill="1" applyBorder="1" applyAlignment="1">
      <alignment horizontal="center" vertical="center"/>
    </xf>
    <xf numFmtId="0" fontId="16" fillId="8" borderId="13" xfId="0" applyNumberFormat="1" applyFont="1" applyFill="1" applyBorder="1" applyAlignment="1">
      <alignment vertical="center"/>
    </xf>
    <xf numFmtId="0" fontId="16" fillId="8" borderId="8" xfId="0" applyNumberFormat="1" applyFont="1" applyFill="1" applyBorder="1" applyAlignment="1">
      <alignment vertical="center"/>
    </xf>
    <xf numFmtId="0" fontId="16" fillId="8" borderId="1" xfId="0" applyNumberFormat="1" applyFont="1" applyFill="1" applyBorder="1" applyAlignment="1">
      <alignment horizontal="left" vertical="center"/>
    </xf>
    <xf numFmtId="0" fontId="57" fillId="8" borderId="0" xfId="0" applyNumberFormat="1" applyFont="1" applyFill="1" applyBorder="1" applyAlignment="1">
      <alignment horizontal="center" vertical="center" wrapText="1"/>
    </xf>
    <xf numFmtId="0" fontId="30" fillId="8" borderId="0" xfId="0" applyNumberFormat="1" applyFont="1" applyFill="1" applyBorder="1" applyAlignment="1">
      <alignment horizontal="center" vertical="center" wrapText="1"/>
    </xf>
    <xf numFmtId="0" fontId="16" fillId="8" borderId="11" xfId="0" applyFont="1" applyFill="1" applyBorder="1" applyAlignment="1">
      <alignment horizontal="left" vertical="center"/>
    </xf>
    <xf numFmtId="0" fontId="25" fillId="8" borderId="15" xfId="0" applyNumberFormat="1" applyFont="1" applyFill="1" applyBorder="1" applyAlignment="1">
      <alignment horizontal="left" vertical="center" wrapText="1"/>
    </xf>
    <xf numFmtId="0" fontId="16" fillId="8" borderId="6" xfId="0" applyNumberFormat="1" applyFont="1" applyFill="1" applyBorder="1" applyAlignment="1">
      <alignment horizontal="center" vertical="center" wrapText="1"/>
    </xf>
    <xf numFmtId="0" fontId="45" fillId="8" borderId="0" xfId="0" applyFont="1" applyFill="1" applyAlignment="1">
      <alignment vertical="center"/>
    </xf>
    <xf numFmtId="0" fontId="7" fillId="8" borderId="0" xfId="0" applyFont="1" applyFill="1" applyAlignment="1">
      <alignment vertical="center"/>
    </xf>
    <xf numFmtId="0" fontId="9" fillId="8" borderId="0" xfId="0" applyNumberFormat="1" applyFont="1" applyFill="1" applyBorder="1" applyAlignment="1"/>
    <xf numFmtId="0" fontId="25" fillId="8" borderId="0" xfId="0" applyNumberFormat="1" applyFont="1" applyFill="1" applyBorder="1" applyAlignment="1">
      <alignment horizontal="left" vertical="center" wrapText="1"/>
    </xf>
    <xf numFmtId="0" fontId="39" fillId="8" borderId="0" xfId="0" applyFont="1" applyFill="1" applyBorder="1" applyAlignment="1">
      <alignment vertical="center" wrapText="1"/>
    </xf>
    <xf numFmtId="0" fontId="22" fillId="8" borderId="1" xfId="0" applyNumberFormat="1" applyFont="1" applyFill="1" applyBorder="1" applyAlignment="1">
      <alignment horizontal="left" vertical="center" wrapText="1"/>
    </xf>
    <xf numFmtId="2" fontId="14" fillId="2" borderId="0" xfId="0" applyNumberFormat="1" applyFont="1" applyFill="1" applyBorder="1" applyAlignment="1"/>
    <xf numFmtId="2" fontId="56" fillId="2" borderId="0" xfId="0" applyNumberFormat="1" applyFont="1" applyFill="1" applyBorder="1" applyAlignment="1"/>
    <xf numFmtId="0" fontId="21" fillId="3" borderId="0" xfId="0" applyFont="1" applyFill="1" applyBorder="1" applyAlignment="1"/>
    <xf numFmtId="0" fontId="21" fillId="3" borderId="0" xfId="0" applyFont="1" applyFill="1" applyBorder="1" applyAlignment="1">
      <alignment vertical="center"/>
    </xf>
    <xf numFmtId="0" fontId="51" fillId="12" borderId="0" xfId="0" applyFont="1" applyFill="1" applyBorder="1" applyAlignment="1">
      <alignment horizontal="center" vertical="center"/>
    </xf>
    <xf numFmtId="0" fontId="11" fillId="11" borderId="0" xfId="0" applyFont="1" applyFill="1" applyBorder="1" applyAlignment="1">
      <alignment horizontal="center" vertical="center"/>
    </xf>
    <xf numFmtId="0" fontId="14" fillId="0" borderId="0" xfId="0" applyFont="1" applyBorder="1" applyAlignment="1">
      <alignment vertical="center"/>
    </xf>
    <xf numFmtId="0" fontId="22" fillId="0" borderId="0" xfId="0" applyFont="1" applyFill="1" applyBorder="1" applyAlignment="1">
      <alignment vertical="center"/>
    </xf>
    <xf numFmtId="2" fontId="14" fillId="0" borderId="0" xfId="0" applyNumberFormat="1" applyFont="1" applyBorder="1" applyAlignment="1"/>
    <xf numFmtId="2" fontId="14" fillId="13" borderId="0" xfId="0" applyNumberFormat="1" applyFont="1" applyFill="1" applyBorder="1" applyAlignment="1"/>
    <xf numFmtId="0" fontId="14" fillId="13" borderId="0" xfId="0" applyFont="1" applyFill="1" applyBorder="1" applyAlignment="1">
      <alignment vertical="center"/>
    </xf>
    <xf numFmtId="0" fontId="22" fillId="13" borderId="0" xfId="0" applyFont="1" applyFill="1" applyBorder="1" applyAlignment="1">
      <alignment horizontal="right" vertical="center"/>
    </xf>
    <xf numFmtId="0" fontId="22" fillId="13" borderId="0" xfId="0" applyFont="1" applyFill="1" applyBorder="1" applyAlignment="1">
      <alignment vertical="center"/>
    </xf>
    <xf numFmtId="0" fontId="25" fillId="13" borderId="0" xfId="0" applyFont="1" applyFill="1" applyBorder="1" applyAlignment="1">
      <alignment vertical="center"/>
    </xf>
    <xf numFmtId="0" fontId="6" fillId="13" borderId="0" xfId="0" applyFont="1" applyFill="1" applyBorder="1"/>
    <xf numFmtId="0" fontId="60" fillId="0" borderId="0" xfId="0" applyNumberFormat="1" applyFont="1" applyAlignment="1">
      <alignment horizontal="center" vertical="center"/>
    </xf>
    <xf numFmtId="0" fontId="61" fillId="0" borderId="0" xfId="0" applyFont="1" applyAlignment="1">
      <alignment horizontal="center"/>
    </xf>
  </cellXfs>
  <cellStyles count="1">
    <cellStyle name="Normal" xfId="0" builtinId="0"/>
  </cellStyles>
  <dxfs count="194">
    <dxf>
      <font>
        <b/>
        <i val="0"/>
        <condense val="0"/>
        <extend val="0"/>
        <color indexed="17"/>
      </font>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lor theme="0"/>
      </font>
    </dxf>
    <dxf>
      <font>
        <b/>
        <i val="0"/>
        <color rgb="FFFFFF00"/>
      </font>
      <fill>
        <patternFill>
          <bgColor rgb="FFFF0000"/>
        </patternFill>
      </fill>
    </dxf>
    <dxf>
      <fill>
        <patternFill>
          <bgColor rgb="FFFFFF99"/>
        </patternFill>
      </fill>
    </dxf>
    <dxf>
      <fill>
        <patternFill>
          <bgColor theme="5" tint="0.39994506668294322"/>
        </patternFill>
      </fill>
    </dxf>
    <dxf>
      <fill>
        <patternFill>
          <bgColor theme="6" tint="0.59996337778862885"/>
        </patternFill>
      </fill>
    </dxf>
    <dxf>
      <fill>
        <patternFill>
          <bgColor theme="6" tint="0.39994506668294322"/>
        </patternFill>
      </fill>
    </dxf>
    <dxf>
      <fill>
        <patternFill>
          <bgColor rgb="FFFFFF99"/>
        </patternFill>
      </fill>
    </dxf>
    <dxf>
      <fill>
        <patternFill>
          <bgColor theme="5" tint="0.39994506668294322"/>
        </patternFill>
      </fill>
    </dxf>
    <dxf>
      <font>
        <b/>
        <i val="0"/>
        <condense val="0"/>
        <extend val="0"/>
        <color indexed="17"/>
      </font>
    </dxf>
    <dxf>
      <font>
        <condense val="0"/>
        <extend val="0"/>
        <color indexed="9"/>
      </font>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0000FF"/>
      <color rgb="FF800000"/>
      <color rgb="FFFAF2B6"/>
      <color rgb="FFFFFFFF"/>
      <color rgb="FFD0FEDC"/>
      <color rgb="FFE5FEFF"/>
      <color rgb="FFD3FDE0"/>
      <color rgb="FF99000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173935</xdr:colOff>
      <xdr:row>2</xdr:row>
      <xdr:rowOff>24849</xdr:rowOff>
    </xdr:from>
    <xdr:to>
      <xdr:col>37</xdr:col>
      <xdr:colOff>149086</xdr:colOff>
      <xdr:row>2</xdr:row>
      <xdr:rowOff>24849</xdr:rowOff>
    </xdr:to>
    <xdr:sp macro="" textlink="">
      <xdr:nvSpPr>
        <xdr:cNvPr id="3" name="Line 4"/>
        <xdr:cNvSpPr>
          <a:spLocks noChangeShapeType="1"/>
        </xdr:cNvSpPr>
      </xdr:nvSpPr>
      <xdr:spPr bwMode="auto">
        <a:xfrm flipV="1">
          <a:off x="5077239" y="472110"/>
          <a:ext cx="1300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529670</xdr:colOff>
      <xdr:row>2</xdr:row>
      <xdr:rowOff>29816</xdr:rowOff>
    </xdr:from>
    <xdr:to>
      <xdr:col>17</xdr:col>
      <xdr:colOff>43895</xdr:colOff>
      <xdr:row>2</xdr:row>
      <xdr:rowOff>29816</xdr:rowOff>
    </xdr:to>
    <xdr:cxnSp macro="">
      <xdr:nvCxnSpPr>
        <xdr:cNvPr id="4" name="Straight Connector 3"/>
        <xdr:cNvCxnSpPr/>
      </xdr:nvCxnSpPr>
      <xdr:spPr>
        <a:xfrm>
          <a:off x="769866" y="477077"/>
          <a:ext cx="7648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908539</xdr:colOff>
      <xdr:row>2</xdr:row>
      <xdr:rowOff>29307</xdr:rowOff>
    </xdr:from>
    <xdr:to>
      <xdr:col>61</xdr:col>
      <xdr:colOff>227135</xdr:colOff>
      <xdr:row>2</xdr:row>
      <xdr:rowOff>29307</xdr:rowOff>
    </xdr:to>
    <xdr:cxnSp macro="">
      <xdr:nvCxnSpPr>
        <xdr:cNvPr id="3" name="Straight Connector 2"/>
        <xdr:cNvCxnSpPr/>
      </xdr:nvCxnSpPr>
      <xdr:spPr>
        <a:xfrm>
          <a:off x="5319347" y="454269"/>
          <a:ext cx="17071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952499</xdr:colOff>
      <xdr:row>2</xdr:row>
      <xdr:rowOff>36634</xdr:rowOff>
    </xdr:from>
    <xdr:to>
      <xdr:col>5</xdr:col>
      <xdr:colOff>366346</xdr:colOff>
      <xdr:row>2</xdr:row>
      <xdr:rowOff>36634</xdr:rowOff>
    </xdr:to>
    <xdr:cxnSp macro="">
      <xdr:nvCxnSpPr>
        <xdr:cNvPr id="4" name="Straight Connector 3"/>
        <xdr:cNvCxnSpPr/>
      </xdr:nvCxnSpPr>
      <xdr:spPr>
        <a:xfrm>
          <a:off x="1282211" y="461596"/>
          <a:ext cx="5275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67"/>
  <sheetViews>
    <sheetView view="pageBreakPreview" topLeftCell="B1" zoomScale="115" zoomScaleNormal="100" zoomScaleSheetLayoutView="115" workbookViewId="0">
      <selection activeCell="R20" sqref="R20"/>
    </sheetView>
  </sheetViews>
  <sheetFormatPr defaultRowHeight="16.5" x14ac:dyDescent="0.2"/>
  <cols>
    <col min="1" max="1" width="5.7109375" style="8" hidden="1" customWidth="1"/>
    <col min="2" max="2" width="3.5703125" style="9" customWidth="1"/>
    <col min="3" max="3" width="5" style="8" hidden="1" customWidth="1"/>
    <col min="4" max="4" width="7.140625" style="33" hidden="1" customWidth="1"/>
    <col min="5" max="5" width="13.28515625" style="168" customWidth="1"/>
    <col min="6" max="6" width="3.42578125" style="167" customWidth="1"/>
    <col min="7" max="7" width="5.5703125" style="17" hidden="1" customWidth="1"/>
    <col min="8" max="8" width="0.85546875" style="17" hidden="1" customWidth="1"/>
    <col min="9" max="9" width="4.5703125" style="17" hidden="1" customWidth="1"/>
    <col min="10" max="10" width="1.5703125" style="18" hidden="1" customWidth="1"/>
    <col min="11" max="12" width="7.140625" style="18" hidden="1" customWidth="1"/>
    <col min="13" max="13" width="4.140625" style="18" customWidth="1"/>
    <col min="14" max="14" width="7.140625" style="18" hidden="1" customWidth="1"/>
    <col min="15" max="16" width="3" style="18" hidden="1" customWidth="1"/>
    <col min="17" max="17" width="3" style="78" hidden="1" customWidth="1"/>
    <col min="18" max="18" width="11.28515625" style="79" customWidth="1"/>
    <col min="19" max="19" width="18.85546875" style="200" customWidth="1"/>
    <col min="20" max="20" width="2.28515625" style="200" hidden="1" customWidth="1"/>
    <col min="21" max="21" width="10.7109375" style="20" hidden="1" customWidth="1"/>
    <col min="22" max="22" width="12.85546875" style="201" hidden="1" customWidth="1"/>
    <col min="23" max="23" width="10.28515625" style="19" customWidth="1"/>
    <col min="24" max="24" width="9.28515625" style="16" customWidth="1"/>
    <col min="25" max="25" width="8" style="28" hidden="1" customWidth="1"/>
    <col min="26" max="26" width="7.85546875" style="28" hidden="1" customWidth="1"/>
    <col min="27" max="27" width="3.28515625" style="23" hidden="1" customWidth="1"/>
    <col min="28" max="28" width="2.85546875" style="23" customWidth="1"/>
    <col min="29" max="29" width="0.7109375" style="25" customWidth="1"/>
    <col min="30" max="30" width="3" style="26" customWidth="1"/>
    <col min="31" max="31" width="4.140625" style="202" customWidth="1"/>
    <col min="32" max="32" width="3.5703125" style="202" customWidth="1"/>
    <col min="33" max="33" width="1.28515625" style="202" customWidth="1"/>
    <col min="34" max="34" width="2.85546875" style="26" hidden="1" customWidth="1"/>
    <col min="35" max="35" width="0.7109375" style="29" hidden="1" customWidth="1"/>
    <col min="36" max="36" width="2.7109375" style="21" customWidth="1"/>
    <col min="37" max="37" width="0.7109375" style="25" customWidth="1"/>
    <col min="38" max="38" width="4.5703125" style="203" customWidth="1"/>
    <col min="39" max="39" width="4.7109375" style="203" customWidth="1"/>
    <col min="40" max="40" width="12" style="203" customWidth="1"/>
    <col min="41" max="41" width="2.85546875" style="24" customWidth="1"/>
    <col min="42" max="42" width="0.85546875" style="25" customWidth="1"/>
    <col min="43" max="43" width="2.85546875" style="402" customWidth="1"/>
    <col min="44" max="44" width="4.140625" style="34" customWidth="1"/>
    <col min="45" max="45" width="3.5703125" style="34" customWidth="1"/>
    <col min="46" max="46" width="2.85546875" style="26" hidden="1" customWidth="1"/>
    <col min="47" max="47" width="0.7109375" style="29" hidden="1" customWidth="1"/>
    <col min="48" max="48" width="3.28515625" style="21" customWidth="1"/>
    <col min="49" max="49" width="0.7109375" style="25" customWidth="1"/>
    <col min="50" max="50" width="4.5703125" style="203" customWidth="1"/>
    <col min="51" max="51" width="6" style="406" customWidth="1"/>
    <col min="52" max="52" width="9.140625" style="204" hidden="1" customWidth="1"/>
    <col min="53" max="53" width="5.140625" style="5" hidden="1" customWidth="1"/>
    <col min="54" max="54" width="10.85546875" style="23" hidden="1" customWidth="1"/>
    <col min="55" max="55" width="4.7109375" style="22" hidden="1" customWidth="1"/>
    <col min="56" max="56" width="3.42578125" style="26" hidden="1" customWidth="1"/>
    <col min="57" max="57" width="5.85546875" style="27" hidden="1" customWidth="1"/>
    <col min="58" max="58" width="4.42578125" style="24" hidden="1" customWidth="1"/>
    <col min="59" max="59" width="4.140625" style="26" hidden="1" customWidth="1"/>
    <col min="60" max="60" width="4.7109375" style="24" hidden="1" customWidth="1"/>
    <col min="61" max="61" width="7.5703125" style="27" hidden="1" customWidth="1"/>
    <col min="62" max="62" width="10" style="26" hidden="1" customWidth="1"/>
    <col min="63" max="63" width="8.7109375" style="205" hidden="1" customWidth="1"/>
    <col min="64" max="64" width="4.7109375" style="206" hidden="1" customWidth="1"/>
    <col min="65" max="65" width="4.5703125" style="207" hidden="1" customWidth="1"/>
    <col min="66" max="66" width="2.42578125" style="5" hidden="1" customWidth="1"/>
    <col min="67" max="67" width="7" style="5" hidden="1" customWidth="1"/>
    <col min="68" max="68" width="3" style="5" hidden="1" customWidth="1"/>
    <col min="69" max="69" width="4.7109375" style="5" hidden="1" customWidth="1"/>
    <col min="70" max="70" width="5.5703125" style="208" hidden="1" customWidth="1"/>
    <col min="71" max="71" width="0.5703125" style="209" hidden="1" customWidth="1"/>
    <col min="72" max="72" width="6.42578125" style="37" hidden="1" customWidth="1"/>
    <col min="73" max="73" width="5.42578125" style="20" hidden="1" customWidth="1"/>
    <col min="74" max="74" width="8.85546875" style="33" hidden="1" customWidth="1"/>
    <col min="75" max="75" width="9.5703125" style="84" hidden="1" customWidth="1"/>
    <col min="76" max="76" width="41.28515625" style="7" hidden="1" customWidth="1"/>
    <col min="77" max="77" width="50.140625" style="7" hidden="1" customWidth="1"/>
    <col min="78" max="78" width="14" style="8" hidden="1" customWidth="1"/>
    <col min="79" max="79" width="8.5703125" style="38" hidden="1" customWidth="1"/>
    <col min="80" max="80" width="4.7109375" style="7" hidden="1" customWidth="1"/>
    <col min="81" max="81" width="4.7109375" style="5" hidden="1" customWidth="1"/>
    <col min="82" max="82" width="7.140625" style="21" hidden="1" customWidth="1"/>
    <col min="83" max="83" width="5.7109375" style="39" hidden="1" customWidth="1"/>
    <col min="84" max="84" width="5.140625" style="8" hidden="1" customWidth="1"/>
    <col min="85" max="87" width="9.28515625" style="5" hidden="1" customWidth="1"/>
    <col min="88" max="88" width="0" style="5" hidden="1" customWidth="1"/>
    <col min="89" max="98" width="9.28515625" style="5" hidden="1" customWidth="1"/>
    <col min="99" max="101" width="0" style="5" hidden="1" customWidth="1"/>
    <col min="102" max="103" width="9.28515625" style="5" hidden="1" customWidth="1"/>
    <col min="104" max="104" width="11.7109375" style="5" hidden="1" customWidth="1"/>
    <col min="105" max="105" width="0" style="5" hidden="1" customWidth="1"/>
    <col min="106" max="106" width="18.28515625" style="5" hidden="1" customWidth="1"/>
    <col min="107" max="107" width="9.28515625" style="5" hidden="1" customWidth="1"/>
    <col min="108" max="120" width="0" style="5" hidden="1" customWidth="1"/>
    <col min="121" max="121" width="9.28515625" style="5" hidden="1" customWidth="1"/>
    <col min="122" max="122" width="0" style="5" hidden="1" customWidth="1"/>
    <col min="123" max="123" width="9.28515625" style="5" hidden="1" customWidth="1"/>
    <col min="124" max="127" width="0" style="5" hidden="1" customWidth="1"/>
    <col min="128" max="128" width="9.28515625" style="5" hidden="1" customWidth="1"/>
    <col min="129" max="171" width="0" style="5" hidden="1" customWidth="1"/>
    <col min="172" max="219" width="9.140625" style="17"/>
    <col min="220" max="16384" width="9.140625" style="5"/>
  </cols>
  <sheetData>
    <row r="1" spans="1:219" s="93" customFormat="1" ht="18.75" customHeight="1" x14ac:dyDescent="0.3">
      <c r="A1" s="91"/>
      <c r="B1" s="640" t="s">
        <v>185</v>
      </c>
      <c r="C1" s="640"/>
      <c r="D1" s="640"/>
      <c r="E1" s="640"/>
      <c r="F1" s="640"/>
      <c r="G1" s="640"/>
      <c r="H1" s="640"/>
      <c r="I1" s="640"/>
      <c r="J1" s="640"/>
      <c r="K1" s="640"/>
      <c r="L1" s="640"/>
      <c r="M1" s="640"/>
      <c r="N1" s="640"/>
      <c r="O1" s="640"/>
      <c r="P1" s="640"/>
      <c r="Q1" s="640"/>
      <c r="R1" s="640"/>
      <c r="S1" s="92"/>
      <c r="T1" s="92"/>
      <c r="U1" s="158"/>
      <c r="V1" s="641" t="s">
        <v>66</v>
      </c>
      <c r="W1" s="641"/>
      <c r="X1" s="641"/>
      <c r="Y1" s="641"/>
      <c r="Z1" s="641"/>
      <c r="AA1" s="641"/>
      <c r="AB1" s="641"/>
      <c r="AC1" s="641"/>
      <c r="AD1" s="641"/>
      <c r="AE1" s="641"/>
      <c r="AF1" s="641"/>
      <c r="AG1" s="641"/>
      <c r="AH1" s="641"/>
      <c r="AI1" s="641"/>
      <c r="AJ1" s="641"/>
      <c r="AK1" s="641"/>
      <c r="AL1" s="641"/>
      <c r="AM1" s="641"/>
      <c r="AN1" s="641"/>
      <c r="AO1" s="641"/>
      <c r="AP1" s="641"/>
      <c r="AQ1" s="641"/>
      <c r="AR1" s="92"/>
      <c r="AS1" s="92"/>
      <c r="AT1" s="92"/>
      <c r="AU1" s="391"/>
      <c r="AV1" s="92"/>
      <c r="AW1" s="391"/>
      <c r="AX1" s="92"/>
      <c r="AY1" s="264"/>
      <c r="BV1" s="154"/>
      <c r="BW1" s="154"/>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row>
    <row r="2" spans="1:219" s="93" customFormat="1" x14ac:dyDescent="0.3">
      <c r="A2" s="91"/>
      <c r="B2" s="641" t="s">
        <v>33</v>
      </c>
      <c r="C2" s="641"/>
      <c r="D2" s="641"/>
      <c r="E2" s="641"/>
      <c r="F2" s="641"/>
      <c r="G2" s="641"/>
      <c r="H2" s="641"/>
      <c r="I2" s="641"/>
      <c r="J2" s="641"/>
      <c r="K2" s="641"/>
      <c r="L2" s="641"/>
      <c r="M2" s="641"/>
      <c r="N2" s="641"/>
      <c r="O2" s="641"/>
      <c r="P2" s="641"/>
      <c r="Q2" s="641"/>
      <c r="R2" s="641"/>
      <c r="S2" s="92"/>
      <c r="T2" s="92"/>
      <c r="U2" s="158"/>
      <c r="V2" s="642" t="s">
        <v>67</v>
      </c>
      <c r="W2" s="642"/>
      <c r="X2" s="642"/>
      <c r="Y2" s="642"/>
      <c r="Z2" s="642"/>
      <c r="AA2" s="642"/>
      <c r="AB2" s="642"/>
      <c r="AC2" s="642"/>
      <c r="AD2" s="642"/>
      <c r="AE2" s="642"/>
      <c r="AF2" s="642"/>
      <c r="AG2" s="642"/>
      <c r="AH2" s="642"/>
      <c r="AI2" s="642"/>
      <c r="AJ2" s="642"/>
      <c r="AK2" s="642"/>
      <c r="AL2" s="642"/>
      <c r="AM2" s="642"/>
      <c r="AN2" s="642"/>
      <c r="AO2" s="642"/>
      <c r="AP2" s="642"/>
      <c r="AQ2" s="642"/>
      <c r="AR2" s="92"/>
      <c r="AS2" s="92"/>
      <c r="AT2" s="92"/>
      <c r="AU2" s="391"/>
      <c r="AV2" s="92"/>
      <c r="AW2" s="391"/>
      <c r="AX2" s="92"/>
      <c r="AY2" s="264"/>
      <c r="BV2" s="154"/>
      <c r="BW2" s="154"/>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row>
    <row r="3" spans="1:219" s="174" customFormat="1" ht="25.5" customHeight="1" x14ac:dyDescent="0.25">
      <c r="A3" s="75"/>
      <c r="B3" s="75"/>
      <c r="C3" s="75"/>
      <c r="D3" s="169"/>
      <c r="E3" s="75"/>
      <c r="F3" s="170"/>
      <c r="G3" s="75"/>
      <c r="H3" s="75"/>
      <c r="I3" s="75"/>
      <c r="J3" s="75"/>
      <c r="K3" s="75"/>
      <c r="L3" s="75"/>
      <c r="M3" s="75"/>
      <c r="N3" s="75"/>
      <c r="O3" s="75"/>
      <c r="P3" s="75"/>
      <c r="Q3" s="169"/>
      <c r="R3" s="171"/>
      <c r="S3" s="172"/>
      <c r="T3" s="172"/>
      <c r="U3" s="173"/>
      <c r="V3" s="689" t="s">
        <v>259</v>
      </c>
      <c r="W3" s="689"/>
      <c r="X3" s="689"/>
      <c r="Y3" s="689"/>
      <c r="Z3" s="689"/>
      <c r="AA3" s="689"/>
      <c r="AB3" s="689"/>
      <c r="AC3" s="689"/>
      <c r="AD3" s="689"/>
      <c r="AE3" s="689"/>
      <c r="AF3" s="689"/>
      <c r="AG3" s="689"/>
      <c r="AH3" s="689"/>
      <c r="AI3" s="689"/>
      <c r="AJ3" s="689"/>
      <c r="AK3" s="689"/>
      <c r="AL3" s="689"/>
      <c r="AM3" s="689"/>
      <c r="AN3" s="689"/>
      <c r="AO3" s="689"/>
      <c r="AP3" s="689"/>
      <c r="AQ3" s="689"/>
      <c r="AR3" s="195"/>
      <c r="AS3" s="195"/>
      <c r="AT3" s="195"/>
      <c r="AU3" s="392"/>
      <c r="AV3" s="195"/>
      <c r="AW3" s="392"/>
      <c r="AX3" s="195"/>
      <c r="AY3" s="403"/>
      <c r="AZ3" s="195"/>
      <c r="BA3" s="195"/>
      <c r="BB3" s="195"/>
      <c r="BC3" s="195"/>
      <c r="BD3" s="195"/>
      <c r="BE3" s="195"/>
      <c r="BF3" s="195"/>
      <c r="BG3" s="195"/>
      <c r="BH3" s="195"/>
      <c r="BI3" s="195"/>
      <c r="BJ3" s="195"/>
      <c r="BK3" s="195"/>
      <c r="BL3" s="195"/>
      <c r="BM3" s="195"/>
      <c r="BN3" s="195"/>
      <c r="BO3" s="195"/>
      <c r="BP3" s="195"/>
      <c r="BQ3" s="195"/>
      <c r="BR3" s="195"/>
      <c r="BS3" s="195"/>
      <c r="BU3" s="195"/>
      <c r="BV3" s="175"/>
      <c r="BW3" s="175"/>
      <c r="BY3" s="176"/>
      <c r="FP3" s="808"/>
      <c r="FQ3" s="808"/>
      <c r="FR3" s="808"/>
      <c r="FS3" s="808"/>
      <c r="FT3" s="808"/>
      <c r="FU3" s="808"/>
      <c r="FV3" s="808"/>
      <c r="FW3" s="808"/>
      <c r="FX3" s="808"/>
      <c r="FY3" s="808"/>
      <c r="FZ3" s="808"/>
      <c r="GA3" s="808"/>
      <c r="GB3" s="808"/>
      <c r="GC3" s="808"/>
      <c r="GD3" s="808"/>
      <c r="GE3" s="808"/>
      <c r="GF3" s="808"/>
      <c r="GG3" s="808"/>
      <c r="GH3" s="808"/>
      <c r="GI3" s="808"/>
      <c r="GJ3" s="808"/>
      <c r="GK3" s="808"/>
      <c r="GL3" s="808"/>
      <c r="GM3" s="808"/>
      <c r="GN3" s="808"/>
      <c r="GO3" s="808"/>
      <c r="GP3" s="808"/>
      <c r="GQ3" s="808"/>
      <c r="GR3" s="808"/>
      <c r="GS3" s="808"/>
      <c r="GT3" s="808"/>
      <c r="GU3" s="808"/>
      <c r="GV3" s="808"/>
      <c r="GW3" s="808"/>
      <c r="GX3" s="808"/>
      <c r="GY3" s="808"/>
      <c r="GZ3" s="808"/>
      <c r="HA3" s="808"/>
      <c r="HB3" s="808"/>
      <c r="HC3" s="808"/>
      <c r="HD3" s="808"/>
      <c r="HE3" s="808"/>
      <c r="HF3" s="808"/>
      <c r="HG3" s="808"/>
      <c r="HH3" s="808"/>
      <c r="HI3" s="808"/>
      <c r="HJ3" s="808"/>
      <c r="HK3" s="808"/>
    </row>
    <row r="4" spans="1:219" s="510" customFormat="1" ht="57" customHeight="1" x14ac:dyDescent="0.3">
      <c r="A4" s="505"/>
      <c r="B4" s="671" t="s">
        <v>260</v>
      </c>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502"/>
      <c r="BA4" s="502"/>
      <c r="BB4" s="502"/>
      <c r="BC4" s="502"/>
      <c r="BD4" s="502"/>
      <c r="BE4" s="502"/>
      <c r="BF4" s="502"/>
      <c r="BG4" s="502"/>
      <c r="BH4" s="502"/>
      <c r="BI4" s="502"/>
      <c r="BJ4" s="502"/>
      <c r="BK4" s="502"/>
      <c r="BL4" s="502"/>
      <c r="BM4" s="502"/>
      <c r="BN4" s="502"/>
      <c r="BO4" s="502"/>
      <c r="BP4" s="502"/>
      <c r="BQ4" s="502"/>
      <c r="BR4" s="502"/>
      <c r="BS4" s="502"/>
      <c r="BT4" s="502"/>
      <c r="BU4" s="502"/>
      <c r="BV4" s="506"/>
      <c r="BW4" s="507"/>
      <c r="BX4" s="508"/>
      <c r="BY4" s="509"/>
      <c r="FP4" s="809"/>
      <c r="FQ4" s="809"/>
      <c r="FR4" s="809"/>
      <c r="FS4" s="809"/>
      <c r="FT4" s="809"/>
      <c r="FU4" s="809"/>
      <c r="FV4" s="809"/>
      <c r="FW4" s="809"/>
      <c r="FX4" s="809"/>
      <c r="FY4" s="809"/>
      <c r="FZ4" s="809"/>
      <c r="GA4" s="809"/>
      <c r="GB4" s="809"/>
      <c r="GC4" s="809"/>
      <c r="GD4" s="809"/>
      <c r="GE4" s="809"/>
      <c r="GF4" s="809"/>
      <c r="GG4" s="809"/>
      <c r="GH4" s="809"/>
      <c r="GI4" s="809"/>
      <c r="GJ4" s="809"/>
      <c r="GK4" s="809"/>
      <c r="GL4" s="809"/>
      <c r="GM4" s="809"/>
      <c r="GN4" s="809"/>
      <c r="GO4" s="809"/>
      <c r="GP4" s="809"/>
      <c r="GQ4" s="809"/>
      <c r="GR4" s="809"/>
      <c r="GS4" s="809"/>
      <c r="GT4" s="809"/>
      <c r="GU4" s="809"/>
      <c r="GV4" s="809"/>
      <c r="GW4" s="809"/>
      <c r="GX4" s="809"/>
      <c r="GY4" s="809"/>
      <c r="GZ4" s="809"/>
      <c r="HA4" s="809"/>
      <c r="HB4" s="809"/>
      <c r="HC4" s="809"/>
      <c r="HD4" s="809"/>
      <c r="HE4" s="809"/>
      <c r="HF4" s="809"/>
      <c r="HG4" s="809"/>
      <c r="HH4" s="809"/>
      <c r="HI4" s="809"/>
      <c r="HJ4" s="809"/>
      <c r="HK4" s="809"/>
    </row>
    <row r="5" spans="1:219" s="248" customFormat="1" ht="20.25" customHeight="1" x14ac:dyDescent="0.25">
      <c r="A5" s="220"/>
      <c r="B5" s="221" t="s">
        <v>235</v>
      </c>
      <c r="C5" s="220"/>
      <c r="D5" s="222"/>
      <c r="E5" s="223"/>
      <c r="F5" s="224"/>
      <c r="G5" s="222"/>
      <c r="H5" s="222"/>
      <c r="I5" s="222"/>
      <c r="J5" s="223"/>
      <c r="K5" s="223"/>
      <c r="L5" s="223"/>
      <c r="M5" s="223"/>
      <c r="N5" s="223"/>
      <c r="O5" s="223"/>
      <c r="P5" s="223"/>
      <c r="Q5" s="221"/>
      <c r="R5" s="221"/>
      <c r="S5" s="221"/>
      <c r="T5" s="225"/>
      <c r="U5" s="225"/>
      <c r="V5" s="225"/>
      <c r="W5" s="226"/>
      <c r="X5" s="227"/>
      <c r="Y5" s="228"/>
      <c r="Z5" s="227"/>
      <c r="AA5" s="227"/>
      <c r="AB5" s="222"/>
      <c r="AC5" s="230"/>
      <c r="AD5" s="230"/>
      <c r="AE5" s="231"/>
      <c r="AF5" s="232"/>
      <c r="AG5" s="229"/>
      <c r="AH5" s="230"/>
      <c r="AI5" s="230"/>
      <c r="AJ5" s="233"/>
      <c r="AK5" s="223"/>
      <c r="AL5" s="234"/>
      <c r="AM5" s="234"/>
      <c r="AN5" s="235"/>
      <c r="AO5" s="235"/>
      <c r="AP5" s="236"/>
      <c r="AQ5" s="398"/>
      <c r="AR5" s="237"/>
      <c r="AS5" s="238"/>
      <c r="AT5" s="222"/>
      <c r="AU5" s="230"/>
      <c r="AV5" s="239"/>
      <c r="AW5" s="221"/>
      <c r="AX5" s="240"/>
      <c r="AY5" s="69"/>
      <c r="AZ5" s="241"/>
      <c r="BA5" s="231"/>
      <c r="BB5" s="229"/>
      <c r="BC5" s="240"/>
      <c r="BD5" s="231"/>
      <c r="BE5" s="242"/>
      <c r="BF5" s="243"/>
      <c r="BG5" s="244"/>
      <c r="BH5" s="229"/>
      <c r="BI5" s="229"/>
      <c r="BJ5" s="245"/>
      <c r="BK5" s="245"/>
      <c r="BL5" s="241"/>
      <c r="BM5" s="232"/>
      <c r="BN5" s="246"/>
      <c r="BO5" s="246"/>
      <c r="BP5" s="65"/>
      <c r="BQ5" s="247"/>
      <c r="BR5" s="247"/>
      <c r="BS5" s="247"/>
      <c r="BT5" s="247"/>
      <c r="BU5" s="67"/>
      <c r="BW5" s="65"/>
      <c r="BX5" s="65"/>
      <c r="BY5" s="65"/>
      <c r="BZ5" s="65"/>
      <c r="FP5" s="222"/>
      <c r="FQ5" s="222"/>
      <c r="FR5" s="222"/>
      <c r="FS5" s="222"/>
      <c r="FT5" s="222"/>
      <c r="FU5" s="222"/>
      <c r="FV5" s="222"/>
      <c r="FW5" s="222"/>
      <c r="FX5" s="222"/>
      <c r="FY5" s="222"/>
      <c r="FZ5" s="222"/>
      <c r="GA5" s="222"/>
      <c r="GB5" s="222"/>
      <c r="GC5" s="222"/>
      <c r="GD5" s="222"/>
      <c r="GE5" s="222"/>
      <c r="GF5" s="222"/>
      <c r="GG5" s="222"/>
      <c r="GH5" s="222"/>
      <c r="GI5" s="222"/>
      <c r="GJ5" s="222"/>
      <c r="GK5" s="222"/>
      <c r="GL5" s="222"/>
      <c r="GM5" s="222"/>
      <c r="GN5" s="222"/>
      <c r="GO5" s="222"/>
      <c r="GP5" s="222"/>
      <c r="GQ5" s="222"/>
      <c r="GR5" s="222"/>
      <c r="GS5" s="222"/>
      <c r="GT5" s="222"/>
      <c r="GU5" s="222"/>
      <c r="GV5" s="222"/>
      <c r="GW5" s="222"/>
      <c r="GX5" s="222"/>
      <c r="GY5" s="222"/>
      <c r="GZ5" s="222"/>
      <c r="HA5" s="222"/>
      <c r="HB5" s="222"/>
      <c r="HC5" s="222"/>
      <c r="HD5" s="222"/>
      <c r="HE5" s="222"/>
      <c r="HF5" s="222"/>
      <c r="HG5" s="222"/>
      <c r="HH5" s="222"/>
      <c r="HI5" s="222"/>
      <c r="HJ5" s="222"/>
      <c r="HK5" s="222"/>
    </row>
    <row r="6" spans="1:219" s="248" customFormat="1" ht="15.75" x14ac:dyDescent="0.25">
      <c r="A6" s="220"/>
      <c r="B6" s="221"/>
      <c r="C6" s="220"/>
      <c r="D6" s="223" t="s">
        <v>207</v>
      </c>
      <c r="E6" s="223" t="s">
        <v>234</v>
      </c>
      <c r="F6" s="224"/>
      <c r="G6" s="222"/>
      <c r="H6" s="222"/>
      <c r="I6" s="222"/>
      <c r="J6" s="223"/>
      <c r="K6" s="223"/>
      <c r="L6" s="223"/>
      <c r="M6" s="223"/>
      <c r="N6" s="223"/>
      <c r="O6" s="223"/>
      <c r="P6" s="223"/>
      <c r="Q6" s="221"/>
      <c r="R6" s="221"/>
      <c r="S6" s="221"/>
      <c r="T6" s="225"/>
      <c r="U6" s="225"/>
      <c r="V6" s="225"/>
      <c r="W6" s="226"/>
      <c r="X6" s="227"/>
      <c r="Y6" s="228"/>
      <c r="Z6" s="227"/>
      <c r="AA6" s="227"/>
      <c r="AB6" s="222"/>
      <c r="AC6" s="230"/>
      <c r="AD6" s="230"/>
      <c r="AE6" s="231"/>
      <c r="AF6" s="232"/>
      <c r="AG6" s="229"/>
      <c r="AH6" s="230"/>
      <c r="AI6" s="230"/>
      <c r="AJ6" s="233"/>
      <c r="AK6" s="223"/>
      <c r="AL6" s="234"/>
      <c r="AM6" s="234"/>
      <c r="AN6" s="235"/>
      <c r="AO6" s="235"/>
      <c r="AP6" s="236"/>
      <c r="AQ6" s="398"/>
      <c r="AR6" s="237"/>
      <c r="AS6" s="238"/>
      <c r="AT6" s="222"/>
      <c r="AU6" s="230"/>
      <c r="AV6" s="239"/>
      <c r="AW6" s="221"/>
      <c r="AX6" s="240"/>
      <c r="AY6" s="69"/>
      <c r="AZ6" s="241"/>
      <c r="BA6" s="231"/>
      <c r="BB6" s="229"/>
      <c r="BC6" s="240"/>
      <c r="BD6" s="231"/>
      <c r="BE6" s="242"/>
      <c r="BF6" s="243"/>
      <c r="BG6" s="244"/>
      <c r="BH6" s="229"/>
      <c r="BI6" s="229"/>
      <c r="BJ6" s="245"/>
      <c r="BK6" s="245"/>
      <c r="BL6" s="241"/>
      <c r="BM6" s="232"/>
      <c r="BN6" s="246"/>
      <c r="BO6" s="246"/>
      <c r="BP6" s="65"/>
      <c r="BQ6" s="247"/>
      <c r="BR6" s="247"/>
      <c r="BS6" s="247"/>
      <c r="BT6" s="247"/>
      <c r="BU6" s="67"/>
      <c r="BW6" s="65"/>
      <c r="BX6" s="65"/>
      <c r="BY6" s="65"/>
      <c r="BZ6" s="65"/>
      <c r="FP6" s="222"/>
      <c r="FQ6" s="222"/>
      <c r="FR6" s="222"/>
      <c r="FS6" s="222"/>
      <c r="FT6" s="222"/>
      <c r="FU6" s="222"/>
      <c r="FV6" s="222"/>
      <c r="FW6" s="222"/>
      <c r="FX6" s="222"/>
      <c r="FY6" s="222"/>
      <c r="FZ6" s="222"/>
      <c r="GA6" s="222"/>
      <c r="GB6" s="222"/>
      <c r="GC6" s="222"/>
      <c r="GD6" s="222"/>
      <c r="GE6" s="222"/>
      <c r="GF6" s="222"/>
      <c r="GG6" s="222"/>
      <c r="GH6" s="222"/>
      <c r="GI6" s="222"/>
      <c r="GJ6" s="222"/>
      <c r="GK6" s="222"/>
      <c r="GL6" s="222"/>
      <c r="GM6" s="222"/>
      <c r="GN6" s="222"/>
      <c r="GO6" s="222"/>
      <c r="GP6" s="222"/>
      <c r="GQ6" s="222"/>
      <c r="GR6" s="222"/>
      <c r="GS6" s="222"/>
      <c r="GT6" s="222"/>
      <c r="GU6" s="222"/>
      <c r="GV6" s="222"/>
      <c r="GW6" s="222"/>
      <c r="GX6" s="222"/>
      <c r="GY6" s="222"/>
      <c r="GZ6" s="222"/>
      <c r="HA6" s="222"/>
      <c r="HB6" s="222"/>
      <c r="HC6" s="222"/>
      <c r="HD6" s="222"/>
      <c r="HE6" s="222"/>
      <c r="HF6" s="222"/>
      <c r="HG6" s="222"/>
      <c r="HH6" s="222"/>
      <c r="HI6" s="222"/>
      <c r="HJ6" s="222"/>
      <c r="HK6" s="222"/>
    </row>
    <row r="7" spans="1:219" s="246" customFormat="1" thickBot="1" x14ac:dyDescent="0.3">
      <c r="A7" s="249"/>
      <c r="B7" s="234"/>
      <c r="C7" s="220"/>
      <c r="D7" s="222" t="s">
        <v>214</v>
      </c>
      <c r="E7" s="222" t="s">
        <v>261</v>
      </c>
      <c r="F7" s="222"/>
      <c r="G7" s="222"/>
      <c r="H7" s="222"/>
      <c r="I7" s="222"/>
      <c r="J7" s="222"/>
      <c r="K7" s="222"/>
      <c r="L7" s="222"/>
      <c r="M7" s="222"/>
      <c r="N7" s="222"/>
      <c r="O7" s="222"/>
      <c r="P7" s="222"/>
      <c r="Q7" s="222"/>
      <c r="R7" s="222"/>
      <c r="S7" s="222"/>
      <c r="T7" s="222"/>
      <c r="U7" s="222"/>
      <c r="V7" s="222"/>
      <c r="W7" s="222"/>
      <c r="X7" s="222"/>
      <c r="Y7" s="222"/>
      <c r="Z7" s="222"/>
      <c r="AA7" s="222"/>
      <c r="AB7" s="222"/>
      <c r="AC7" s="221"/>
      <c r="AD7" s="222"/>
      <c r="AE7" s="222"/>
      <c r="AF7" s="222"/>
      <c r="AG7" s="229"/>
      <c r="AH7" s="230"/>
      <c r="AI7" s="230"/>
      <c r="AJ7" s="250"/>
      <c r="AK7" s="393"/>
      <c r="AL7" s="251"/>
      <c r="AM7" s="251"/>
      <c r="AN7" s="251"/>
      <c r="AO7" s="252"/>
      <c r="AP7" s="253"/>
      <c r="AQ7" s="398"/>
      <c r="AR7" s="237"/>
      <c r="AS7" s="238"/>
      <c r="AT7" s="222"/>
      <c r="AU7" s="230"/>
      <c r="AV7" s="234"/>
      <c r="AW7" s="221"/>
      <c r="AX7" s="240"/>
      <c r="AY7" s="69"/>
      <c r="AZ7" s="231"/>
      <c r="BA7" s="231"/>
      <c r="BB7" s="229"/>
      <c r="BC7" s="240"/>
      <c r="BD7" s="231"/>
      <c r="BE7" s="240"/>
      <c r="BF7" s="243"/>
      <c r="BG7" s="244"/>
      <c r="BH7" s="229"/>
      <c r="BI7" s="229"/>
      <c r="BJ7" s="245"/>
      <c r="BK7" s="245"/>
      <c r="BL7" s="231"/>
      <c r="BM7" s="232"/>
      <c r="BQ7" s="247"/>
      <c r="BR7" s="247"/>
      <c r="BS7" s="247"/>
      <c r="BT7" s="247"/>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row>
    <row r="8" spans="1:219" s="261" customFormat="1" ht="15" customHeight="1" thickTop="1" x14ac:dyDescent="0.25">
      <c r="A8" s="222"/>
      <c r="B8" s="234" t="s">
        <v>51</v>
      </c>
      <c r="C8" s="220"/>
      <c r="D8" s="221" t="s">
        <v>208</v>
      </c>
      <c r="E8" s="221" t="s">
        <v>208</v>
      </c>
      <c r="F8" s="224"/>
      <c r="G8" s="222"/>
      <c r="H8" s="222"/>
      <c r="I8" s="222"/>
      <c r="J8" s="223"/>
      <c r="K8" s="223"/>
      <c r="L8" s="223"/>
      <c r="M8" s="223"/>
      <c r="N8" s="223"/>
      <c r="O8" s="223"/>
      <c r="P8" s="223"/>
      <c r="Q8" s="221"/>
      <c r="R8" s="221"/>
      <c r="S8" s="221"/>
      <c r="T8" s="225"/>
      <c r="U8" s="225"/>
      <c r="V8" s="225"/>
      <c r="W8" s="226"/>
      <c r="X8" s="227"/>
      <c r="Y8" s="228"/>
      <c r="Z8" s="227"/>
      <c r="AA8" s="227"/>
      <c r="AB8" s="222"/>
      <c r="AC8" s="230"/>
      <c r="AD8" s="230"/>
      <c r="AE8" s="231"/>
      <c r="AF8" s="232"/>
      <c r="AG8" s="229"/>
      <c r="AH8" s="230"/>
      <c r="AI8" s="230"/>
      <c r="AJ8" s="255"/>
      <c r="AK8" s="236"/>
      <c r="AL8" s="235"/>
      <c r="AM8" s="235"/>
      <c r="AN8" s="235"/>
      <c r="AO8" s="256"/>
      <c r="AP8" s="236"/>
      <c r="AQ8" s="398"/>
      <c r="AR8" s="237"/>
      <c r="AS8" s="238"/>
      <c r="AT8" s="222"/>
      <c r="AU8" s="230"/>
      <c r="AV8" s="239"/>
      <c r="AW8" s="221"/>
      <c r="AX8" s="240"/>
      <c r="AY8" s="69"/>
      <c r="AZ8" s="241"/>
      <c r="BA8" s="231"/>
      <c r="BB8" s="229"/>
      <c r="BC8" s="240"/>
      <c r="BD8" s="231"/>
      <c r="BE8" s="242"/>
      <c r="BF8" s="243"/>
      <c r="BG8" s="244"/>
      <c r="BH8" s="229"/>
      <c r="BI8" s="229"/>
      <c r="BJ8" s="245"/>
      <c r="BK8" s="245"/>
      <c r="BL8" s="241"/>
      <c r="BM8" s="232"/>
      <c r="BN8" s="246"/>
      <c r="BO8" s="257"/>
      <c r="BP8" s="257"/>
      <c r="BQ8" s="257"/>
      <c r="BR8" s="257"/>
      <c r="BS8" s="258"/>
      <c r="BT8" s="257"/>
      <c r="BU8" s="259"/>
      <c r="BV8" s="259"/>
      <c r="BW8" s="260"/>
      <c r="BX8" s="260"/>
      <c r="BY8" s="260"/>
      <c r="BZ8" s="260"/>
      <c r="CA8" s="260"/>
      <c r="CT8" s="257"/>
      <c r="CU8" s="254"/>
      <c r="CV8" s="262"/>
      <c r="CW8" s="258"/>
      <c r="CX8" s="262"/>
      <c r="CY8" s="262"/>
      <c r="CZ8" s="257"/>
      <c r="DA8" s="257"/>
      <c r="DB8" s="257"/>
      <c r="DC8" s="262"/>
      <c r="DD8" s="262"/>
      <c r="DE8" s="257"/>
      <c r="DF8" s="257"/>
    </row>
    <row r="9" spans="1:219" s="188" customFormat="1" ht="18" customHeight="1" x14ac:dyDescent="0.3">
      <c r="A9" s="222"/>
      <c r="B9" s="142"/>
      <c r="C9" s="142"/>
      <c r="D9" s="511" t="s">
        <v>118</v>
      </c>
      <c r="E9" s="196" t="s">
        <v>118</v>
      </c>
      <c r="F9" s="45">
        <v>14</v>
      </c>
      <c r="G9" s="47"/>
      <c r="H9" s="47"/>
      <c r="I9" s="48"/>
      <c r="J9" s="49"/>
      <c r="K9" s="49"/>
      <c r="L9" s="49"/>
      <c r="M9" s="46" t="s">
        <v>119</v>
      </c>
      <c r="N9" s="49"/>
      <c r="O9" s="49"/>
      <c r="P9" s="49"/>
      <c r="Q9" s="512" t="s">
        <v>199</v>
      </c>
      <c r="R9" s="46" t="s">
        <v>119</v>
      </c>
      <c r="S9" s="46"/>
      <c r="T9" s="46"/>
      <c r="U9" s="44"/>
      <c r="V9" s="498"/>
      <c r="W9" s="95"/>
      <c r="X9" s="45"/>
      <c r="Y9" s="47"/>
      <c r="Z9" s="47"/>
      <c r="AA9" s="46"/>
      <c r="AB9" s="47"/>
      <c r="AC9" s="46"/>
      <c r="AD9" s="47"/>
      <c r="AE9" s="46"/>
      <c r="AF9" s="46"/>
      <c r="AG9" s="46"/>
      <c r="AH9" s="144"/>
      <c r="AI9" s="387"/>
      <c r="AJ9" s="197"/>
      <c r="AK9" s="387"/>
      <c r="AL9" s="49"/>
      <c r="AM9" s="413"/>
      <c r="AN9" s="32"/>
      <c r="AO9" s="46"/>
      <c r="AP9" s="46"/>
      <c r="AQ9" s="399"/>
      <c r="AR9" s="143"/>
      <c r="AS9" s="143"/>
      <c r="AT9" s="144"/>
      <c r="AU9" s="387"/>
      <c r="AV9" s="197"/>
      <c r="AW9" s="387"/>
      <c r="AX9" s="49"/>
      <c r="AY9" s="404"/>
      <c r="AZ9" s="50"/>
      <c r="BA9" s="50"/>
      <c r="BB9" s="50"/>
      <c r="BC9" s="50"/>
      <c r="BD9" s="50"/>
      <c r="BE9" s="50"/>
      <c r="BF9" s="50"/>
      <c r="BG9" s="50"/>
      <c r="BH9" s="50"/>
      <c r="BI9" s="50"/>
      <c r="BJ9" s="50"/>
      <c r="BK9" s="50"/>
      <c r="BL9" s="50"/>
      <c r="BM9" s="50"/>
      <c r="BN9" s="50"/>
      <c r="BO9" s="50"/>
      <c r="BP9" s="50"/>
      <c r="BQ9" s="50"/>
      <c r="BR9" s="50"/>
      <c r="BS9" s="50"/>
      <c r="BT9" s="50"/>
      <c r="BU9" s="185"/>
      <c r="BV9" s="186"/>
      <c r="BW9" s="187"/>
      <c r="BY9" s="189"/>
      <c r="FP9" s="810"/>
      <c r="FQ9" s="810"/>
      <c r="FR9" s="810"/>
      <c r="FS9" s="810"/>
      <c r="FT9" s="810"/>
      <c r="FU9" s="810"/>
      <c r="FV9" s="810"/>
      <c r="FW9" s="810"/>
      <c r="FX9" s="810"/>
      <c r="FY9" s="810"/>
      <c r="FZ9" s="810"/>
      <c r="GA9" s="810"/>
      <c r="GB9" s="810"/>
      <c r="GC9" s="810"/>
      <c r="GD9" s="810"/>
      <c r="GE9" s="810"/>
      <c r="GF9" s="810"/>
      <c r="GG9" s="810"/>
      <c r="GH9" s="810"/>
      <c r="GI9" s="810"/>
      <c r="GJ9" s="810"/>
      <c r="GK9" s="810"/>
      <c r="GL9" s="810"/>
      <c r="GM9" s="810"/>
      <c r="GN9" s="810"/>
      <c r="GO9" s="810"/>
      <c r="GP9" s="810"/>
      <c r="GQ9" s="810"/>
      <c r="GR9" s="810"/>
      <c r="GS9" s="810"/>
      <c r="GT9" s="810"/>
      <c r="GU9" s="810"/>
      <c r="GV9" s="810"/>
      <c r="GW9" s="810"/>
      <c r="GX9" s="810"/>
      <c r="GY9" s="810"/>
      <c r="GZ9" s="810"/>
      <c r="HA9" s="810"/>
      <c r="HB9" s="810"/>
      <c r="HC9" s="810"/>
      <c r="HD9" s="810"/>
      <c r="HE9" s="810"/>
      <c r="HF9" s="810"/>
      <c r="HG9" s="810"/>
      <c r="HH9" s="810"/>
      <c r="HI9" s="810"/>
      <c r="HJ9" s="810"/>
      <c r="HK9" s="810"/>
    </row>
    <row r="10" spans="1:219" s="145" customFormat="1" ht="5.25" customHeight="1" x14ac:dyDescent="0.3">
      <c r="A10" s="144"/>
      <c r="B10" s="142"/>
      <c r="C10" s="142"/>
      <c r="D10" s="511"/>
      <c r="E10" s="198"/>
      <c r="F10" s="166"/>
      <c r="G10" s="47"/>
      <c r="H10" s="47"/>
      <c r="I10" s="48"/>
      <c r="J10" s="49"/>
      <c r="K10" s="49"/>
      <c r="L10" s="49"/>
      <c r="M10" s="49"/>
      <c r="N10" s="49"/>
      <c r="O10" s="49"/>
      <c r="P10" s="49"/>
      <c r="Q10" s="512"/>
      <c r="R10" s="46"/>
      <c r="S10" s="46"/>
      <c r="T10" s="46"/>
      <c r="U10" s="44"/>
      <c r="V10" s="498"/>
      <c r="W10" s="95"/>
      <c r="X10" s="45"/>
      <c r="Y10" s="47"/>
      <c r="Z10" s="47"/>
      <c r="AA10" s="46"/>
      <c r="AB10" s="47"/>
      <c r="AC10" s="46"/>
      <c r="AD10" s="47"/>
      <c r="AE10" s="46"/>
      <c r="AF10" s="46"/>
      <c r="AG10" s="46"/>
      <c r="AH10" s="144"/>
      <c r="AI10" s="387"/>
      <c r="AJ10" s="197"/>
      <c r="AK10" s="387"/>
      <c r="AL10" s="49"/>
      <c r="AM10" s="413"/>
      <c r="AN10" s="32"/>
      <c r="AO10" s="46"/>
      <c r="AP10" s="46"/>
      <c r="AQ10" s="399"/>
      <c r="AR10" s="143"/>
      <c r="AS10" s="143"/>
      <c r="AT10" s="144"/>
      <c r="AU10" s="387"/>
      <c r="AV10" s="197"/>
      <c r="AW10" s="387"/>
      <c r="AX10" s="49"/>
      <c r="AY10" s="404"/>
      <c r="AZ10" s="50"/>
      <c r="BA10" s="50"/>
      <c r="BB10" s="50"/>
      <c r="BC10" s="50"/>
      <c r="BD10" s="50"/>
      <c r="BE10" s="50"/>
      <c r="BF10" s="50"/>
      <c r="BG10" s="50"/>
      <c r="BH10" s="50"/>
      <c r="BI10" s="50"/>
      <c r="BJ10" s="50"/>
      <c r="BK10" s="50"/>
      <c r="BL10" s="50"/>
      <c r="BM10" s="50"/>
      <c r="BN10" s="50"/>
      <c r="BO10" s="50"/>
      <c r="BP10" s="50"/>
      <c r="BQ10" s="50"/>
      <c r="BR10" s="50"/>
      <c r="BS10" s="50"/>
      <c r="BT10" s="50"/>
      <c r="BU10" s="159"/>
      <c r="BV10" s="146"/>
      <c r="BW10" s="155"/>
      <c r="BY10" s="157"/>
      <c r="FP10" s="811"/>
      <c r="FQ10" s="811"/>
      <c r="FR10" s="811"/>
      <c r="FS10" s="811"/>
      <c r="FT10" s="811"/>
      <c r="FU10" s="811"/>
      <c r="FV10" s="811"/>
      <c r="FW10" s="811"/>
      <c r="FX10" s="811"/>
      <c r="FY10" s="811"/>
      <c r="FZ10" s="811"/>
      <c r="GA10" s="811"/>
      <c r="GB10" s="811"/>
      <c r="GC10" s="811"/>
      <c r="GD10" s="811"/>
      <c r="GE10" s="811"/>
      <c r="GF10" s="811"/>
      <c r="GG10" s="811"/>
      <c r="GH10" s="811"/>
      <c r="GI10" s="811"/>
      <c r="GJ10" s="811"/>
      <c r="GK10" s="811"/>
      <c r="GL10" s="811"/>
      <c r="GM10" s="811"/>
      <c r="GN10" s="811"/>
      <c r="GO10" s="811"/>
      <c r="GP10" s="811"/>
      <c r="GQ10" s="811"/>
      <c r="GR10" s="811"/>
      <c r="GS10" s="811"/>
      <c r="GT10" s="811"/>
      <c r="GU10" s="811"/>
      <c r="GV10" s="811"/>
      <c r="GW10" s="811"/>
      <c r="GX10" s="811"/>
      <c r="GY10" s="811"/>
      <c r="GZ10" s="811"/>
      <c r="HA10" s="811"/>
      <c r="HB10" s="811"/>
      <c r="HC10" s="811"/>
      <c r="HD10" s="811"/>
      <c r="HE10" s="811"/>
      <c r="HF10" s="811"/>
      <c r="HG10" s="811"/>
      <c r="HH10" s="811"/>
      <c r="HI10" s="811"/>
      <c r="HJ10" s="811"/>
      <c r="HK10" s="811"/>
    </row>
    <row r="11" spans="1:219" s="275" customFormat="1" ht="25.5" customHeight="1" x14ac:dyDescent="0.2">
      <c r="A11" s="273"/>
      <c r="B11" s="645" t="s">
        <v>241</v>
      </c>
      <c r="C11" s="274"/>
      <c r="D11" s="645" t="s">
        <v>28</v>
      </c>
      <c r="E11" s="645" t="s">
        <v>242</v>
      </c>
      <c r="F11" s="648" t="s">
        <v>243</v>
      </c>
      <c r="G11" s="407"/>
      <c r="H11" s="407"/>
      <c r="I11" s="407"/>
      <c r="J11" s="407"/>
      <c r="K11" s="276"/>
      <c r="L11" s="276"/>
      <c r="M11" s="672" t="s">
        <v>238</v>
      </c>
      <c r="N11" s="276"/>
      <c r="O11" s="276"/>
      <c r="P11" s="276"/>
      <c r="Q11" s="496"/>
      <c r="R11" s="651" t="s">
        <v>244</v>
      </c>
      <c r="S11" s="652"/>
      <c r="T11" s="500"/>
      <c r="U11" s="513"/>
      <c r="V11" s="662" t="s">
        <v>256</v>
      </c>
      <c r="W11" s="651"/>
      <c r="X11" s="652"/>
      <c r="Y11" s="645" t="s">
        <v>41</v>
      </c>
      <c r="Z11" s="274"/>
      <c r="AA11" s="514" t="s">
        <v>197</v>
      </c>
      <c r="AB11" s="664" t="s">
        <v>251</v>
      </c>
      <c r="AC11" s="665"/>
      <c r="AD11" s="665"/>
      <c r="AE11" s="665"/>
      <c r="AF11" s="665"/>
      <c r="AG11" s="665"/>
      <c r="AH11" s="665"/>
      <c r="AI11" s="665"/>
      <c r="AJ11" s="665"/>
      <c r="AK11" s="665"/>
      <c r="AL11" s="666"/>
      <c r="AM11" s="662" t="s">
        <v>247</v>
      </c>
      <c r="AN11" s="652"/>
      <c r="AO11" s="664" t="s">
        <v>255</v>
      </c>
      <c r="AP11" s="665"/>
      <c r="AQ11" s="665"/>
      <c r="AR11" s="665"/>
      <c r="AS11" s="665"/>
      <c r="AT11" s="665"/>
      <c r="AU11" s="665"/>
      <c r="AV11" s="665"/>
      <c r="AW11" s="665"/>
      <c r="AX11" s="666"/>
      <c r="AY11" s="678" t="s">
        <v>174</v>
      </c>
      <c r="BA11" s="276"/>
      <c r="BB11" s="276"/>
      <c r="BC11" s="276"/>
      <c r="BD11" s="276"/>
      <c r="BE11" s="276"/>
      <c r="BF11" s="276"/>
      <c r="BG11" s="276"/>
      <c r="BH11" s="276"/>
      <c r="BI11" s="276"/>
      <c r="BJ11" s="675" t="s">
        <v>42</v>
      </c>
      <c r="BK11" s="276"/>
      <c r="BL11" s="276"/>
      <c r="BM11" s="276"/>
      <c r="BN11" s="276"/>
      <c r="BO11" s="276"/>
      <c r="BP11" s="276"/>
      <c r="BQ11" s="276"/>
      <c r="BR11" s="276"/>
      <c r="BS11" s="276"/>
      <c r="BT11" s="675" t="s">
        <v>42</v>
      </c>
      <c r="BU11" s="668" t="s">
        <v>174</v>
      </c>
      <c r="BV11" s="277"/>
      <c r="BW11" s="162"/>
      <c r="BX11" s="98"/>
      <c r="BY11" s="278"/>
      <c r="BZ11" s="98"/>
      <c r="CA11" s="279"/>
      <c r="CB11" s="271"/>
      <c r="CC11" s="270"/>
      <c r="CD11" s="280"/>
      <c r="CE11" s="98"/>
      <c r="CF11" s="98"/>
      <c r="CW11" s="281"/>
      <c r="CX11" s="270"/>
      <c r="CY11" s="266"/>
      <c r="CZ11" s="3"/>
      <c r="DA11" s="272"/>
      <c r="DB11" s="267"/>
      <c r="DC11" s="269"/>
      <c r="DD11" s="272"/>
      <c r="DE11" s="282"/>
      <c r="DF11" s="268"/>
      <c r="DG11" s="268"/>
      <c r="DH11" s="269"/>
      <c r="DI11" s="283"/>
      <c r="DJ11" s="284"/>
      <c r="FO11" s="581"/>
      <c r="FP11" s="337"/>
      <c r="FQ11" s="337"/>
      <c r="FR11" s="337"/>
      <c r="FS11" s="337"/>
      <c r="FT11" s="337"/>
      <c r="FU11" s="337"/>
      <c r="FV11" s="337"/>
      <c r="FW11" s="337"/>
      <c r="FX11" s="337"/>
      <c r="FY11" s="337"/>
      <c r="FZ11" s="337"/>
      <c r="GA11" s="337"/>
      <c r="GB11" s="337"/>
      <c r="GC11" s="337"/>
      <c r="GD11" s="337"/>
      <c r="GE11" s="337"/>
      <c r="GF11" s="337"/>
      <c r="GG11" s="337"/>
      <c r="GH11" s="337"/>
      <c r="GI11" s="337"/>
      <c r="GJ11" s="337"/>
      <c r="GK11" s="337"/>
      <c r="GL11" s="337"/>
      <c r="GM11" s="337"/>
      <c r="GN11" s="337"/>
      <c r="GO11" s="337"/>
      <c r="GP11" s="337"/>
      <c r="GQ11" s="337"/>
      <c r="GR11" s="337"/>
      <c r="GS11" s="337"/>
      <c r="GT11" s="337"/>
      <c r="GU11" s="337"/>
      <c r="GV11" s="337"/>
      <c r="GW11" s="337"/>
      <c r="GX11" s="337"/>
      <c r="GY11" s="337"/>
      <c r="GZ11" s="337"/>
      <c r="HA11" s="337"/>
      <c r="HB11" s="337"/>
      <c r="HC11" s="337"/>
      <c r="HD11" s="337"/>
      <c r="HE11" s="337"/>
      <c r="HF11" s="337"/>
      <c r="HG11" s="337"/>
      <c r="HH11" s="337"/>
      <c r="HI11" s="337"/>
      <c r="HJ11" s="337"/>
      <c r="HK11" s="337"/>
    </row>
    <row r="12" spans="1:219" s="275" customFormat="1" ht="13.5" customHeight="1" x14ac:dyDescent="0.2">
      <c r="A12" s="273"/>
      <c r="B12" s="646"/>
      <c r="C12" s="274"/>
      <c r="D12" s="646"/>
      <c r="E12" s="646"/>
      <c r="F12" s="649"/>
      <c r="G12" s="407"/>
      <c r="H12" s="407"/>
      <c r="I12" s="407"/>
      <c r="J12" s="407"/>
      <c r="K12" s="276"/>
      <c r="L12" s="276"/>
      <c r="M12" s="673"/>
      <c r="N12" s="276"/>
      <c r="O12" s="276"/>
      <c r="P12" s="276"/>
      <c r="Q12" s="497"/>
      <c r="R12" s="653"/>
      <c r="S12" s="654"/>
      <c r="T12" s="500"/>
      <c r="U12" s="513"/>
      <c r="V12" s="667"/>
      <c r="W12" s="653"/>
      <c r="X12" s="654"/>
      <c r="Y12" s="646"/>
      <c r="Z12" s="274"/>
      <c r="AA12" s="661" t="s">
        <v>215</v>
      </c>
      <c r="AB12" s="661"/>
      <c r="AC12" s="661"/>
      <c r="AD12" s="661"/>
      <c r="AE12" s="661" t="s">
        <v>209</v>
      </c>
      <c r="AF12" s="661" t="s">
        <v>239</v>
      </c>
      <c r="AG12" s="661"/>
      <c r="AH12" s="435"/>
      <c r="AI12" s="435"/>
      <c r="AJ12" s="661" t="s">
        <v>245</v>
      </c>
      <c r="AK12" s="661"/>
      <c r="AL12" s="661"/>
      <c r="AM12" s="663"/>
      <c r="AN12" s="656"/>
      <c r="AO12" s="661" t="s">
        <v>215</v>
      </c>
      <c r="AP12" s="661"/>
      <c r="AQ12" s="661"/>
      <c r="AR12" s="661" t="s">
        <v>252</v>
      </c>
      <c r="AS12" s="661"/>
      <c r="AT12" s="500"/>
      <c r="AU12" s="500"/>
      <c r="AV12" s="661" t="s">
        <v>245</v>
      </c>
      <c r="AW12" s="661"/>
      <c r="AX12" s="661"/>
      <c r="AY12" s="679"/>
      <c r="BA12" s="276"/>
      <c r="BB12" s="276"/>
      <c r="BC12" s="276"/>
      <c r="BD12" s="276"/>
      <c r="BE12" s="276"/>
      <c r="BF12" s="276"/>
      <c r="BG12" s="276"/>
      <c r="BH12" s="276"/>
      <c r="BI12" s="276"/>
      <c r="BJ12" s="676"/>
      <c r="BK12" s="276"/>
      <c r="BL12" s="276"/>
      <c r="BM12" s="276"/>
      <c r="BN12" s="276"/>
      <c r="BO12" s="276"/>
      <c r="BP12" s="276"/>
      <c r="BQ12" s="276"/>
      <c r="BR12" s="276"/>
      <c r="BS12" s="276"/>
      <c r="BT12" s="676"/>
      <c r="BU12" s="669"/>
      <c r="BV12" s="277"/>
      <c r="BW12" s="162"/>
      <c r="BX12" s="98"/>
      <c r="BY12" s="278"/>
      <c r="BZ12" s="98"/>
      <c r="CA12" s="279"/>
      <c r="CB12" s="271"/>
      <c r="CC12" s="270"/>
      <c r="CD12" s="280"/>
      <c r="CE12" s="98"/>
      <c r="CF12" s="98"/>
      <c r="CW12" s="281"/>
      <c r="CX12" s="270"/>
      <c r="CY12" s="266"/>
      <c r="CZ12" s="3"/>
      <c r="DA12" s="272"/>
      <c r="DB12" s="267"/>
      <c r="DC12" s="269"/>
      <c r="DD12" s="272"/>
      <c r="DE12" s="282"/>
      <c r="DF12" s="268"/>
      <c r="DG12" s="268"/>
      <c r="DH12" s="269"/>
      <c r="DI12" s="283"/>
      <c r="DJ12" s="284"/>
      <c r="FO12" s="581"/>
      <c r="FP12" s="337"/>
      <c r="FQ12" s="337"/>
      <c r="FR12" s="337"/>
      <c r="FS12" s="337"/>
      <c r="FT12" s="337"/>
      <c r="FU12" s="337"/>
      <c r="FV12" s="337"/>
      <c r="FW12" s="337"/>
      <c r="FX12" s="337"/>
      <c r="FY12" s="337"/>
      <c r="FZ12" s="337"/>
      <c r="GA12" s="337"/>
      <c r="GB12" s="337"/>
      <c r="GC12" s="337"/>
      <c r="GD12" s="337"/>
      <c r="GE12" s="337"/>
      <c r="GF12" s="337"/>
      <c r="GG12" s="337"/>
      <c r="GH12" s="337"/>
      <c r="GI12" s="337"/>
      <c r="GJ12" s="337"/>
      <c r="GK12" s="337"/>
      <c r="GL12" s="337"/>
      <c r="GM12" s="337"/>
      <c r="GN12" s="337"/>
      <c r="GO12" s="337"/>
      <c r="GP12" s="337"/>
      <c r="GQ12" s="337"/>
      <c r="GR12" s="337"/>
      <c r="GS12" s="337"/>
      <c r="GT12" s="337"/>
      <c r="GU12" s="337"/>
      <c r="GV12" s="337"/>
      <c r="GW12" s="337"/>
      <c r="GX12" s="337"/>
      <c r="GY12" s="337"/>
      <c r="GZ12" s="337"/>
      <c r="HA12" s="337"/>
      <c r="HB12" s="337"/>
      <c r="HC12" s="337"/>
      <c r="HD12" s="337"/>
      <c r="HE12" s="337"/>
      <c r="HF12" s="337"/>
      <c r="HG12" s="337"/>
      <c r="HH12" s="337"/>
      <c r="HI12" s="337"/>
      <c r="HJ12" s="337"/>
      <c r="HK12" s="337"/>
    </row>
    <row r="13" spans="1:219" s="275" customFormat="1" ht="33" customHeight="1" x14ac:dyDescent="0.2">
      <c r="A13" s="273">
        <v>163</v>
      </c>
      <c r="B13" s="647"/>
      <c r="C13" s="274"/>
      <c r="D13" s="647"/>
      <c r="E13" s="647"/>
      <c r="F13" s="650"/>
      <c r="G13" s="407"/>
      <c r="H13" s="407"/>
      <c r="I13" s="407"/>
      <c r="J13" s="407"/>
      <c r="K13" s="276"/>
      <c r="L13" s="276"/>
      <c r="M13" s="674"/>
      <c r="N13" s="276"/>
      <c r="O13" s="276"/>
      <c r="P13" s="276"/>
      <c r="Q13" s="515"/>
      <c r="R13" s="655"/>
      <c r="S13" s="656"/>
      <c r="T13" s="500"/>
      <c r="U13" s="513"/>
      <c r="V13" s="663"/>
      <c r="W13" s="655"/>
      <c r="X13" s="656"/>
      <c r="Y13" s="647"/>
      <c r="Z13" s="274"/>
      <c r="AA13" s="661"/>
      <c r="AB13" s="661"/>
      <c r="AC13" s="661"/>
      <c r="AD13" s="661"/>
      <c r="AE13" s="661"/>
      <c r="AF13" s="661"/>
      <c r="AG13" s="661"/>
      <c r="AH13" s="424"/>
      <c r="AI13" s="516"/>
      <c r="AJ13" s="661"/>
      <c r="AK13" s="661"/>
      <c r="AL13" s="661"/>
      <c r="AM13" s="517" t="s">
        <v>240</v>
      </c>
      <c r="AN13" s="503" t="s">
        <v>253</v>
      </c>
      <c r="AO13" s="661"/>
      <c r="AP13" s="661"/>
      <c r="AQ13" s="661"/>
      <c r="AR13" s="661"/>
      <c r="AS13" s="661"/>
      <c r="AU13" s="163"/>
      <c r="AV13" s="661"/>
      <c r="AW13" s="661"/>
      <c r="AX13" s="661"/>
      <c r="AY13" s="680"/>
      <c r="BA13" s="276"/>
      <c r="BB13" s="276"/>
      <c r="BC13" s="276"/>
      <c r="BD13" s="276"/>
      <c r="BE13" s="276"/>
      <c r="BF13" s="276"/>
      <c r="BG13" s="276"/>
      <c r="BH13" s="276"/>
      <c r="BI13" s="276"/>
      <c r="BJ13" s="677"/>
      <c r="BK13" s="276"/>
      <c r="BL13" s="276"/>
      <c r="BM13" s="276"/>
      <c r="BN13" s="276"/>
      <c r="BO13" s="276"/>
      <c r="BP13" s="276"/>
      <c r="BQ13" s="276"/>
      <c r="BR13" s="276"/>
      <c r="BS13" s="276"/>
      <c r="BT13" s="677"/>
      <c r="BU13" s="670"/>
      <c r="BV13" s="277"/>
      <c r="BW13" s="162" t="s">
        <v>203</v>
      </c>
      <c r="BX13" s="98" t="s">
        <v>204</v>
      </c>
      <c r="BY13" s="278"/>
      <c r="BZ13" s="98" t="e">
        <f>IF(AND(#REF!&gt;0,#REF!&lt;(#REF!-1),CA13&gt;0,CA13&lt;13,OR(AND(CC13="Cùg Ng",(#REF!-#REF!)&gt;#REF!),CC13="- - -")),"Sớm TT","=&gt; s")</f>
        <v>#REF!</v>
      </c>
      <c r="CA13" s="279" t="e">
        <f>IF(#REF!=3,36-(12*(#REF!-#REF!)+(12-#REF!)-#REF!),IF(#REF!=2,24-(12*(#REF!-#REF!)+(12-#REF!)-#REF!),"---"))</f>
        <v>#REF!</v>
      </c>
      <c r="CB13" s="271"/>
      <c r="CC13" s="270" t="e">
        <f>IF(#REF!=#REF!,"Cùg Ng","- - -")</f>
        <v>#REF!</v>
      </c>
      <c r="CD13" s="280" t="str">
        <f>IF(CF13&gt;2000,"NN","- - -")</f>
        <v>- - -</v>
      </c>
      <c r="CE13" s="98"/>
      <c r="CF13" s="98"/>
      <c r="CI13" s="275" t="str">
        <f>IF(CK13&gt;2000,"CN","- - -")</f>
        <v>- - -</v>
      </c>
      <c r="CN13" s="275" t="e">
        <f>IF(AND(CO13="Hưu",#REF!&lt;(#REF!-1),CV13&gt;0,CV13&lt;18,OR(#REF!&lt;4,AND(#REF!&gt;3,OR(#REF!&lt;3,#REF!&gt;5)))),"Lg Sớm",IF(AND(CO13="Hưu",#REF!&gt;(#REF!-2),OR(#REF!=0.33,#REF!=0.34),OR(#REF!&lt;4,AND(#REF!&gt;3,OR(#REF!&lt;3,#REF!&gt;5)))),"Nâng Ngạch",IF(AND(CO13="Hưu",#REF!=1,CV13&gt;2,CV13&lt;6,OR(#REF!&lt;4,AND(#REF!&gt;3,OR(#REF!&lt;3,#REF!&gt;5)))),"Nâng PcVK cùng QĐ",IF(AND(CO13="Hưu",#REF!&gt;3,#REF!&gt;2,#REF!&lt;6,#REF!&lt;(#REF!-1),CV13&gt;17,OR(#REF!&gt;1,AND(#REF!=1,OR(CV13&lt;3,CV13&gt;5)))),"Nâng PcNG cùng QĐ",IF(AND(CO13="Hưu",#REF!&lt;(#REF!-1),CV13&gt;0,CV13&lt;18,#REF!&gt;3,#REF!&gt;2,#REF!&lt;6),"Nâng Lg Sớm +(PcNG cùng QĐ)",IF(AND(CO13="Hưu",#REF!&gt;(#REF!-2),OR(#REF!=0.33,#REF!=0.34),#REF!&gt;3,#REF!&gt;2,#REF!&lt;6),"Nâng Ngạch +(PcNG cùng QĐ)",IF(AND(CO13="Hưu",#REF!=1,CV13&gt;2,CV13&lt;6,#REF!&gt;3,#REF!&gt;2,#REF!&lt;6),"Nâng (PcVK +PcNG) cùng QĐ",("---"))))))))</f>
        <v>#REF!</v>
      </c>
      <c r="CO13" s="275" t="e">
        <f>IF(AND(CZ13&gt;CY13,CZ13&lt;(CY13+13)),"Hưu",IF(AND(CZ13&gt;(CY13+12),CZ13&lt;1000),"Quá","/-/ /-/"))</f>
        <v>#REF!</v>
      </c>
      <c r="CP13" s="275" t="e">
        <f>IF((#REF!+0)&lt;12,(#REF!+0)+1,IF((#REF!+0)=12,1,IF((#REF!+0)&gt;12,(#REF!+0)-12)))</f>
        <v>#REF!</v>
      </c>
      <c r="CQ13" s="275" t="e">
        <f>IF(OR((#REF!+0)=12,(#REF!+0)&gt;12),#REF!+CY13/12+1,IF(AND((#REF!+0)&gt;0,(#REF!+0)&lt;12),#REF!+CY13/12,"---"))</f>
        <v>#REF!</v>
      </c>
      <c r="CR13" s="275" t="e">
        <f>IF(AND(CP13&gt;3,CP13&lt;13),CP13-3,IF(CP13&lt;4,CP13-3+12))</f>
        <v>#REF!</v>
      </c>
      <c r="CS13" s="275" t="e">
        <f>IF(CR13&lt;CP13,CQ13,IF(CR13&gt;CP13,CQ13-1))</f>
        <v>#REF!</v>
      </c>
      <c r="CT13" s="275" t="e">
        <f>IF(CP13&gt;6,CP13-6,IF(CP13=6,12,IF(CP13&lt;6,CP13+6)))</f>
        <v>#REF!</v>
      </c>
      <c r="CU13" s="275" t="e">
        <f>IF(CP13&gt;6,CQ13,IF(CP13&lt;7,CQ13-1))</f>
        <v>#REF!</v>
      </c>
      <c r="CV13" s="275" t="e">
        <f>IF(AND(CO13="Hưu",#REF!=3),36+#REF!-(12*(CU13-#REF!)+(CT13-#REF!)),IF(AND(CO13="Hưu",#REF!=2),24+#REF!-(12*(CU13-#REF!)+(CT13-#REF!)),IF(AND(CO13="Hưu",#REF!=1),12+#REF!-(12*(CU13-#REF!)+(CT13-#REF!)),"- - -")))</f>
        <v>#REF!</v>
      </c>
      <c r="CW13" s="281" t="str">
        <f>IF(CX13&gt;0,"K.Dài",". .")</f>
        <v>. .</v>
      </c>
      <c r="CX13" s="270"/>
      <c r="CY13" s="266" t="e">
        <f>IF(#REF!="Nam",(60+CX13)*12,IF(#REF!="Nữ",(55+CX13)*12,))</f>
        <v>#REF!</v>
      </c>
      <c r="CZ13" s="3" t="e">
        <f>12*(#REF!-#REF!)+(12-#REF!)</f>
        <v>#REF!</v>
      </c>
      <c r="DA13" s="272" t="e">
        <f>#REF!-#REF!</f>
        <v>#REF!</v>
      </c>
      <c r="DB13" s="267" t="e">
        <f>IF(AND(DA13&lt;35,#REF!="Nam"),"Nam dưới 35",IF(AND(DA13&lt;30,#REF!="Nữ"),"Nữ dưới 30",IF(AND(DA13&gt;34,DA13&lt;46,#REF!="Nam"),"Nam từ 35 - 45",IF(AND(DA13&gt;29,DA13&lt;41,#REF!="Nữ"),"Nữ từ 30 - 40",IF(AND(DA13&gt;45,DA13&lt;56,#REF!="Nam"),"Nam trên 45 - 55",IF(AND(DA13&gt;40,DA13&lt;51,#REF!="Nữ"),"Nữ trên 40 - 50",IF(AND(DA13&gt;55,#REF!="Nam"),"Nam trên 55","Nữ trên 50")))))))</f>
        <v>#REF!</v>
      </c>
      <c r="DC13" s="269"/>
      <c r="DD13" s="272"/>
      <c r="DE13" s="282" t="e">
        <f>IF(DA13&lt;31,"Đến 30",IF(AND(DA13&gt;30,DA13&lt;46),"31 - 45",IF(AND(DA13&gt;45,DA13&lt;70),"Trên 45")))</f>
        <v>#REF!</v>
      </c>
      <c r="DF13" s="268" t="str">
        <f>IF(DG13&gt;0,"TD","--")</f>
        <v>--</v>
      </c>
      <c r="DG13" s="268"/>
      <c r="DH13" s="269"/>
      <c r="DI13" s="283"/>
      <c r="DJ13" s="284"/>
      <c r="DP13" s="275" t="s">
        <v>89</v>
      </c>
      <c r="DQ13" s="275" t="s">
        <v>139</v>
      </c>
      <c r="DR13" s="275" t="s">
        <v>150</v>
      </c>
      <c r="DS13" s="275" t="s">
        <v>143</v>
      </c>
      <c r="DT13" s="275" t="s">
        <v>150</v>
      </c>
      <c r="DU13" s="275" t="s">
        <v>152</v>
      </c>
      <c r="DV13" s="275">
        <f>(DQ13+0)-(DX13+0)</f>
        <v>0</v>
      </c>
      <c r="DW13" s="275" t="str">
        <f>IF(DV13&gt;0,"Sửa","- - -")</f>
        <v>- - -</v>
      </c>
      <c r="DX13" s="275" t="s">
        <v>139</v>
      </c>
      <c r="DY13" s="275" t="s">
        <v>150</v>
      </c>
      <c r="DZ13" s="275" t="s">
        <v>143</v>
      </c>
      <c r="EA13" s="275" t="s">
        <v>150</v>
      </c>
      <c r="EB13" s="275" t="s">
        <v>152</v>
      </c>
      <c r="ED13" s="275" t="e">
        <f>IF(AND(#REF!&gt;0.34,#REF!=1,OR(#REF!=6.2,#REF!=5.75)),((#REF!-EC13)-2*0.34),IF(AND(#REF!&gt;0.33,#REF!=1,OR(#REF!=4.4,#REF!=4)),((#REF!-EC13)-2*0.33),"- - -"))</f>
        <v>#REF!</v>
      </c>
      <c r="EE13" s="275" t="e">
        <f>IF(CO13="Hưu",12*(CU13-#REF!)+(CT13-#REF!),"---")</f>
        <v>#REF!</v>
      </c>
      <c r="FO13" s="581"/>
      <c r="FP13" s="337"/>
      <c r="FQ13" s="337"/>
      <c r="FR13" s="337"/>
      <c r="FS13" s="337"/>
      <c r="FT13" s="337"/>
      <c r="FU13" s="337"/>
      <c r="FV13" s="337"/>
      <c r="FW13" s="337"/>
      <c r="FX13" s="337"/>
      <c r="FY13" s="337"/>
      <c r="FZ13" s="337"/>
      <c r="GA13" s="337"/>
      <c r="GB13" s="337"/>
      <c r="GC13" s="337"/>
      <c r="GD13" s="337"/>
      <c r="GE13" s="337"/>
      <c r="GF13" s="337"/>
      <c r="GG13" s="337"/>
      <c r="GH13" s="337"/>
      <c r="GI13" s="337"/>
      <c r="GJ13" s="337"/>
      <c r="GK13" s="337"/>
      <c r="GL13" s="337"/>
      <c r="GM13" s="337"/>
      <c r="GN13" s="337"/>
      <c r="GO13" s="337"/>
      <c r="GP13" s="337"/>
      <c r="GQ13" s="337"/>
      <c r="GR13" s="337"/>
      <c r="GS13" s="337"/>
      <c r="GT13" s="337"/>
      <c r="GU13" s="337"/>
      <c r="GV13" s="337"/>
      <c r="GW13" s="337"/>
      <c r="GX13" s="337"/>
      <c r="GY13" s="337"/>
      <c r="GZ13" s="337"/>
      <c r="HA13" s="337"/>
      <c r="HB13" s="337"/>
      <c r="HC13" s="337"/>
      <c r="HD13" s="337"/>
      <c r="HE13" s="337"/>
      <c r="HF13" s="337"/>
      <c r="HG13" s="337"/>
      <c r="HH13" s="337"/>
      <c r="HI13" s="337"/>
      <c r="HJ13" s="337"/>
      <c r="HK13" s="337"/>
    </row>
    <row r="14" spans="1:219" s="518" customFormat="1" ht="14.25" customHeight="1" x14ac:dyDescent="0.2">
      <c r="B14" s="504">
        <v>1</v>
      </c>
      <c r="C14" s="504"/>
      <c r="D14" s="504">
        <v>2</v>
      </c>
      <c r="E14" s="519">
        <v>2</v>
      </c>
      <c r="F14" s="504">
        <v>3</v>
      </c>
      <c r="G14" s="504"/>
      <c r="H14" s="504"/>
      <c r="I14" s="504"/>
      <c r="J14" s="504"/>
      <c r="K14" s="504"/>
      <c r="L14" s="504"/>
      <c r="M14" s="504">
        <v>4</v>
      </c>
      <c r="N14" s="504"/>
      <c r="O14" s="504"/>
      <c r="P14" s="504"/>
      <c r="Q14" s="520"/>
      <c r="R14" s="684">
        <v>4</v>
      </c>
      <c r="S14" s="685"/>
      <c r="T14" s="504"/>
      <c r="U14" s="521"/>
      <c r="V14" s="693">
        <v>5</v>
      </c>
      <c r="W14" s="694"/>
      <c r="X14" s="545">
        <v>6</v>
      </c>
      <c r="Y14" s="504">
        <v>6</v>
      </c>
      <c r="Z14" s="504"/>
      <c r="AA14" s="683">
        <v>7</v>
      </c>
      <c r="AB14" s="684"/>
      <c r="AC14" s="684"/>
      <c r="AD14" s="685"/>
      <c r="AE14" s="504">
        <v>8</v>
      </c>
      <c r="AF14" s="686">
        <v>9</v>
      </c>
      <c r="AG14" s="686"/>
      <c r="AH14" s="683">
        <v>10</v>
      </c>
      <c r="AI14" s="684"/>
      <c r="AJ14" s="684"/>
      <c r="AK14" s="684"/>
      <c r="AL14" s="685"/>
      <c r="AM14" s="683">
        <v>11</v>
      </c>
      <c r="AN14" s="685"/>
      <c r="AO14" s="683">
        <v>12</v>
      </c>
      <c r="AP14" s="684"/>
      <c r="AQ14" s="685"/>
      <c r="AR14" s="683">
        <v>13</v>
      </c>
      <c r="AS14" s="685"/>
      <c r="AT14" s="683">
        <v>14</v>
      </c>
      <c r="AU14" s="684"/>
      <c r="AV14" s="684"/>
      <c r="AW14" s="684"/>
      <c r="AX14" s="685"/>
      <c r="AY14" s="519">
        <v>15</v>
      </c>
      <c r="AZ14" s="504"/>
      <c r="BA14" s="504"/>
      <c r="BB14" s="504"/>
      <c r="BC14" s="504"/>
      <c r="BD14" s="504"/>
      <c r="BE14" s="504"/>
      <c r="BF14" s="504"/>
      <c r="BG14" s="504"/>
      <c r="BH14" s="504"/>
      <c r="BI14" s="504"/>
      <c r="BJ14" s="504">
        <v>12</v>
      </c>
      <c r="BK14" s="504"/>
      <c r="BL14" s="504"/>
      <c r="BM14" s="504"/>
      <c r="BN14" s="504"/>
      <c r="BO14" s="504"/>
      <c r="BP14" s="504"/>
      <c r="BQ14" s="504"/>
      <c r="BR14" s="504"/>
      <c r="BS14" s="504"/>
      <c r="BT14" s="504">
        <v>11</v>
      </c>
      <c r="BU14" s="504">
        <v>13</v>
      </c>
      <c r="BV14" s="522"/>
      <c r="BW14" s="522"/>
      <c r="FP14" s="812"/>
      <c r="FQ14" s="812"/>
      <c r="FR14" s="812"/>
      <c r="FS14" s="812"/>
      <c r="FT14" s="812"/>
      <c r="FU14" s="812"/>
      <c r="FV14" s="812"/>
      <c r="FW14" s="812"/>
      <c r="FX14" s="812"/>
      <c r="FY14" s="812"/>
      <c r="FZ14" s="812"/>
      <c r="GA14" s="812"/>
      <c r="GB14" s="812"/>
      <c r="GC14" s="812"/>
      <c r="GD14" s="812"/>
      <c r="GE14" s="812"/>
      <c r="GF14" s="812"/>
      <c r="GG14" s="812"/>
      <c r="GH14" s="812"/>
      <c r="GI14" s="812"/>
      <c r="GJ14" s="812"/>
      <c r="GK14" s="812"/>
      <c r="GL14" s="812"/>
      <c r="GM14" s="812"/>
      <c r="GN14" s="812"/>
      <c r="GO14" s="812"/>
      <c r="GP14" s="812"/>
      <c r="GQ14" s="812"/>
      <c r="GR14" s="812"/>
      <c r="GS14" s="812"/>
      <c r="GT14" s="812"/>
      <c r="GU14" s="812"/>
      <c r="GV14" s="812"/>
      <c r="GW14" s="812"/>
      <c r="GX14" s="812"/>
      <c r="GY14" s="812"/>
      <c r="GZ14" s="812"/>
      <c r="HA14" s="812"/>
      <c r="HB14" s="812"/>
      <c r="HC14" s="812"/>
      <c r="HD14" s="812"/>
      <c r="HE14" s="812"/>
      <c r="HF14" s="812"/>
      <c r="HG14" s="812"/>
      <c r="HH14" s="812"/>
      <c r="HI14" s="812"/>
      <c r="HJ14" s="812"/>
      <c r="HK14" s="812"/>
    </row>
    <row r="15" spans="1:219" s="523" customFormat="1" ht="45.75" hidden="1" customHeight="1" x14ac:dyDescent="0.2">
      <c r="B15" s="524" t="s">
        <v>169</v>
      </c>
      <c r="C15" s="524"/>
      <c r="D15" s="524" t="s">
        <v>229</v>
      </c>
      <c r="E15" s="525" t="s">
        <v>228</v>
      </c>
      <c r="F15" s="526"/>
      <c r="G15" s="524"/>
      <c r="H15" s="524"/>
      <c r="I15" s="524"/>
      <c r="J15" s="524"/>
      <c r="K15" s="524"/>
      <c r="L15" s="524"/>
      <c r="M15" s="524"/>
      <c r="N15" s="524"/>
      <c r="O15" s="524"/>
      <c r="P15" s="524"/>
      <c r="Q15" s="527"/>
      <c r="R15" s="524" t="s">
        <v>227</v>
      </c>
      <c r="S15" s="524" t="s">
        <v>226</v>
      </c>
      <c r="T15" s="526"/>
      <c r="U15" s="528"/>
      <c r="V15" s="529" t="s">
        <v>224</v>
      </c>
      <c r="W15" s="530" t="s">
        <v>225</v>
      </c>
      <c r="X15" s="531" t="s">
        <v>196</v>
      </c>
      <c r="Y15" s="532"/>
      <c r="Z15" s="533"/>
      <c r="AA15" s="532"/>
      <c r="AB15" s="534" t="s">
        <v>24</v>
      </c>
      <c r="AC15" s="535"/>
      <c r="AD15" s="533" t="s">
        <v>25</v>
      </c>
      <c r="AE15" s="532" t="s">
        <v>223</v>
      </c>
      <c r="AF15" s="536" t="s">
        <v>230</v>
      </c>
      <c r="AG15" s="537"/>
      <c r="AH15" s="532"/>
      <c r="AI15" s="535"/>
      <c r="AJ15" s="534" t="s">
        <v>222</v>
      </c>
      <c r="AK15" s="535"/>
      <c r="AL15" s="524" t="s">
        <v>221</v>
      </c>
      <c r="AM15" s="546"/>
      <c r="AN15" s="547"/>
      <c r="AO15" s="532" t="s">
        <v>26</v>
      </c>
      <c r="AP15" s="535"/>
      <c r="AQ15" s="548" t="s">
        <v>27</v>
      </c>
      <c r="AR15" s="538" t="s">
        <v>231</v>
      </c>
      <c r="AS15" s="539"/>
      <c r="AT15" s="532"/>
      <c r="AU15" s="535"/>
      <c r="AV15" s="524" t="s">
        <v>220</v>
      </c>
      <c r="AW15" s="535"/>
      <c r="AX15" s="524" t="s">
        <v>219</v>
      </c>
      <c r="AY15" s="549"/>
      <c r="AZ15" s="534"/>
      <c r="BA15" s="524"/>
      <c r="BB15" s="524"/>
      <c r="BC15" s="524"/>
      <c r="BD15" s="532"/>
      <c r="BE15" s="524"/>
      <c r="BF15" s="524"/>
      <c r="BG15" s="524"/>
      <c r="BH15" s="524"/>
      <c r="BI15" s="524"/>
      <c r="BJ15" s="524"/>
      <c r="BK15" s="532"/>
      <c r="BL15" s="533"/>
      <c r="BM15" s="524"/>
      <c r="BN15" s="524"/>
      <c r="BO15" s="524"/>
      <c r="BP15" s="524"/>
      <c r="BQ15" s="524"/>
      <c r="BR15" s="524"/>
      <c r="BS15" s="524"/>
      <c r="BT15" s="534"/>
      <c r="BU15" s="540"/>
      <c r="BV15" s="541"/>
      <c r="BW15" s="541"/>
      <c r="BX15" s="525" t="s">
        <v>218</v>
      </c>
      <c r="BY15" s="524" t="s">
        <v>217</v>
      </c>
      <c r="FP15" s="813"/>
      <c r="FQ15" s="813"/>
      <c r="FR15" s="813"/>
      <c r="FS15" s="813"/>
      <c r="FT15" s="813"/>
      <c r="FU15" s="813"/>
      <c r="FV15" s="813"/>
      <c r="FW15" s="813"/>
      <c r="FX15" s="813"/>
      <c r="FY15" s="813"/>
      <c r="FZ15" s="813"/>
      <c r="GA15" s="813"/>
      <c r="GB15" s="813"/>
      <c r="GC15" s="813"/>
      <c r="GD15" s="813"/>
      <c r="GE15" s="813"/>
      <c r="GF15" s="813"/>
      <c r="GG15" s="813"/>
      <c r="GH15" s="813"/>
      <c r="GI15" s="813"/>
      <c r="GJ15" s="813"/>
      <c r="GK15" s="813"/>
      <c r="GL15" s="813"/>
      <c r="GM15" s="813"/>
      <c r="GN15" s="813"/>
      <c r="GO15" s="813"/>
      <c r="GP15" s="813"/>
      <c r="GQ15" s="813"/>
      <c r="GR15" s="813"/>
      <c r="GS15" s="813"/>
      <c r="GT15" s="813"/>
      <c r="GU15" s="813"/>
      <c r="GV15" s="813"/>
      <c r="GW15" s="813"/>
      <c r="GX15" s="813"/>
      <c r="GY15" s="813"/>
      <c r="GZ15" s="813"/>
      <c r="HA15" s="813"/>
      <c r="HB15" s="813"/>
      <c r="HC15" s="813"/>
      <c r="HD15" s="813"/>
      <c r="HE15" s="813"/>
      <c r="HF15" s="813"/>
      <c r="HG15" s="813"/>
      <c r="HH15" s="813"/>
      <c r="HI15" s="813"/>
      <c r="HJ15" s="813"/>
      <c r="HK15" s="813"/>
    </row>
    <row r="16" spans="1:219" s="309" customFormat="1" ht="21" customHeight="1" x14ac:dyDescent="0.2">
      <c r="A16" s="285"/>
      <c r="B16" s="286" t="s">
        <v>151</v>
      </c>
      <c r="C16" s="286"/>
      <c r="D16" s="287"/>
      <c r="E16" s="287" t="s">
        <v>258</v>
      </c>
      <c r="F16" s="288"/>
      <c r="G16" s="289"/>
      <c r="H16" s="289"/>
      <c r="I16" s="289"/>
      <c r="J16" s="290"/>
      <c r="K16" s="290"/>
      <c r="L16" s="290"/>
      <c r="M16" s="290"/>
      <c r="N16" s="290"/>
      <c r="O16" s="290"/>
      <c r="P16" s="290"/>
      <c r="Q16" s="287"/>
      <c r="R16" s="291"/>
      <c r="S16" s="292"/>
      <c r="T16" s="293"/>
      <c r="U16" s="293"/>
      <c r="V16" s="427"/>
      <c r="W16" s="428"/>
      <c r="X16" s="327"/>
      <c r="Y16" s="326"/>
      <c r="Z16" s="327"/>
      <c r="AA16" s="328"/>
      <c r="AB16" s="318"/>
      <c r="AC16" s="382"/>
      <c r="AD16" s="319"/>
      <c r="AE16" s="324"/>
      <c r="AF16" s="322"/>
      <c r="AG16" s="319"/>
      <c r="AH16" s="380"/>
      <c r="AI16" s="389"/>
      <c r="AJ16" s="381"/>
      <c r="AK16" s="395"/>
      <c r="AL16" s="396"/>
      <c r="AM16" s="429"/>
      <c r="AN16" s="430"/>
      <c r="AO16" s="397"/>
      <c r="AP16" s="390"/>
      <c r="AQ16" s="400"/>
      <c r="AR16" s="322"/>
      <c r="AS16" s="382"/>
      <c r="AT16" s="320"/>
      <c r="AU16" s="388"/>
      <c r="AV16" s="414"/>
      <c r="AW16" s="394"/>
      <c r="AX16" s="321"/>
      <c r="AY16" s="405"/>
      <c r="AZ16" s="296"/>
      <c r="BA16" s="297"/>
      <c r="BB16" s="297"/>
      <c r="BC16" s="290"/>
      <c r="BD16" s="298"/>
      <c r="BE16" s="299"/>
      <c r="BF16" s="299"/>
      <c r="BG16" s="286"/>
      <c r="BH16" s="422"/>
      <c r="BI16" s="422"/>
      <c r="BJ16" s="299"/>
      <c r="BK16" s="300"/>
      <c r="BL16" s="295"/>
      <c r="BM16" s="301"/>
      <c r="BN16" s="302"/>
      <c r="BO16" s="302"/>
      <c r="BP16" s="302"/>
      <c r="BQ16" s="302"/>
      <c r="BR16" s="302"/>
      <c r="BS16" s="299"/>
      <c r="BT16" s="303"/>
      <c r="BU16" s="304"/>
      <c r="BV16" s="299"/>
      <c r="BW16" s="286"/>
      <c r="BX16" s="290"/>
      <c r="BY16" s="305"/>
      <c r="BZ16" s="306"/>
      <c r="CA16" s="285"/>
      <c r="CB16" s="307"/>
      <c r="CC16" s="307"/>
      <c r="CD16" s="285"/>
      <c r="CE16" s="308"/>
      <c r="CF16" s="285"/>
      <c r="CG16" s="285"/>
      <c r="CX16" s="310"/>
      <c r="CY16" s="311"/>
      <c r="CZ16" s="312"/>
      <c r="DA16" s="285"/>
      <c r="DB16" s="313"/>
      <c r="DC16" s="313"/>
      <c r="DD16" s="313"/>
      <c r="DE16" s="313"/>
      <c r="DF16" s="314"/>
      <c r="DG16" s="315"/>
      <c r="DH16" s="315"/>
      <c r="DI16" s="313"/>
      <c r="DJ16" s="316"/>
      <c r="DK16" s="315"/>
      <c r="DL16" s="317"/>
      <c r="DM16" s="317"/>
      <c r="FP16" s="317"/>
      <c r="FQ16" s="317"/>
      <c r="FR16" s="317"/>
      <c r="FS16" s="317"/>
      <c r="FT16" s="317"/>
      <c r="FU16" s="317"/>
      <c r="FV16" s="317"/>
      <c r="FW16" s="317"/>
      <c r="FX16" s="317"/>
      <c r="FY16" s="317"/>
      <c r="FZ16" s="317"/>
      <c r="GA16" s="317"/>
      <c r="GB16" s="317"/>
      <c r="GC16" s="317"/>
      <c r="GD16" s="317"/>
      <c r="GE16" s="317"/>
      <c r="GF16" s="317"/>
      <c r="GG16" s="317"/>
      <c r="GH16" s="317"/>
      <c r="GI16" s="317"/>
      <c r="GJ16" s="317"/>
      <c r="GK16" s="317"/>
      <c r="GL16" s="317"/>
      <c r="GM16" s="317"/>
      <c r="GN16" s="317"/>
      <c r="GO16" s="317"/>
      <c r="GP16" s="317"/>
      <c r="GQ16" s="317"/>
      <c r="GR16" s="317"/>
      <c r="GS16" s="317"/>
      <c r="GT16" s="317"/>
      <c r="GU16" s="317"/>
      <c r="GV16" s="317"/>
      <c r="GW16" s="317"/>
      <c r="GX16" s="317"/>
      <c r="GY16" s="317"/>
      <c r="GZ16" s="317"/>
      <c r="HA16" s="317"/>
      <c r="HB16" s="317"/>
      <c r="HC16" s="317"/>
      <c r="HD16" s="317"/>
      <c r="HE16" s="317"/>
      <c r="HF16" s="317"/>
      <c r="HG16" s="317"/>
      <c r="HH16" s="317"/>
      <c r="HI16" s="317"/>
      <c r="HJ16" s="317"/>
      <c r="HK16" s="317"/>
    </row>
    <row r="17" spans="1:219" s="132" customFormat="1" ht="27" customHeight="1" x14ac:dyDescent="0.2">
      <c r="A17" s="558">
        <v>96</v>
      </c>
      <c r="B17" s="323">
        <v>1</v>
      </c>
      <c r="C17" s="99"/>
      <c r="D17" s="99" t="s">
        <v>49</v>
      </c>
      <c r="E17" s="560" t="s">
        <v>30</v>
      </c>
      <c r="F17" s="561" t="s">
        <v>163</v>
      </c>
      <c r="G17" s="562" t="s">
        <v>96</v>
      </c>
      <c r="H17" s="562" t="s">
        <v>150</v>
      </c>
      <c r="I17" s="562" t="s">
        <v>157</v>
      </c>
      <c r="J17" s="98" t="s">
        <v>150</v>
      </c>
      <c r="K17" s="98">
        <v>1978</v>
      </c>
      <c r="L17" s="98" t="s">
        <v>198</v>
      </c>
      <c r="M17" s="98" t="s">
        <v>267</v>
      </c>
      <c r="N17" s="98"/>
      <c r="O17" s="98" t="e">
        <v>#N/A</v>
      </c>
      <c r="P17" s="98"/>
      <c r="Q17" s="560" t="e">
        <v>#N/A</v>
      </c>
      <c r="R17" s="563"/>
      <c r="S17" s="564" t="s">
        <v>34</v>
      </c>
      <c r="T17" s="565" t="s">
        <v>21</v>
      </c>
      <c r="U17" s="565" t="s">
        <v>64</v>
      </c>
      <c r="V17" s="566" t="s">
        <v>188</v>
      </c>
      <c r="W17" s="567" t="s">
        <v>194</v>
      </c>
      <c r="X17" s="568" t="s">
        <v>190</v>
      </c>
      <c r="Y17" s="569" t="s">
        <v>194</v>
      </c>
      <c r="Z17" s="568" t="s">
        <v>190</v>
      </c>
      <c r="AA17" s="570" t="s">
        <v>180</v>
      </c>
      <c r="AB17" s="571">
        <v>3</v>
      </c>
      <c r="AC17" s="474" t="s">
        <v>150</v>
      </c>
      <c r="AD17" s="51">
        <v>9</v>
      </c>
      <c r="AE17" s="572">
        <v>3</v>
      </c>
      <c r="AF17" s="573"/>
      <c r="AG17" s="51"/>
      <c r="AH17" s="574"/>
      <c r="AI17" s="575"/>
      <c r="AJ17" s="576" t="s">
        <v>144</v>
      </c>
      <c r="AK17" s="577" t="s">
        <v>150</v>
      </c>
      <c r="AL17" s="578">
        <v>2015</v>
      </c>
      <c r="AM17" s="579"/>
      <c r="AN17" s="580"/>
      <c r="AO17" s="581">
        <v>4</v>
      </c>
      <c r="AP17" s="582" t="s">
        <v>150</v>
      </c>
      <c r="AQ17" s="583">
        <v>9</v>
      </c>
      <c r="AR17" s="591">
        <v>3.33</v>
      </c>
      <c r="AS17" s="51"/>
      <c r="AT17" s="584" t="s">
        <v>139</v>
      </c>
      <c r="AU17" s="585" t="s">
        <v>150</v>
      </c>
      <c r="AV17" s="586" t="s">
        <v>144</v>
      </c>
      <c r="AW17" s="587" t="s">
        <v>150</v>
      </c>
      <c r="AX17" s="588">
        <v>2018</v>
      </c>
      <c r="AY17" s="592"/>
      <c r="AZ17" s="116">
        <v>3</v>
      </c>
      <c r="BA17" s="107">
        <v>3</v>
      </c>
      <c r="BB17" s="589">
        <v>-24219</v>
      </c>
      <c r="BC17" s="104">
        <v>2.34</v>
      </c>
      <c r="BD17" s="104">
        <v>0.33</v>
      </c>
      <c r="BE17" s="109" t="s">
        <v>182</v>
      </c>
      <c r="BF17" s="110"/>
      <c r="BG17" s="213"/>
      <c r="BH17" s="112"/>
      <c r="BI17" s="412"/>
      <c r="BJ17" s="212"/>
      <c r="BK17" s="412"/>
      <c r="BL17" s="135"/>
      <c r="BM17" s="108"/>
      <c r="BN17" s="147"/>
      <c r="BO17" s="111"/>
      <c r="BP17" s="559"/>
      <c r="BQ17" s="112"/>
      <c r="BR17" s="412"/>
      <c r="BS17" s="212"/>
      <c r="BT17" s="412"/>
      <c r="BU17" s="135"/>
      <c r="BV17" s="137"/>
      <c r="BW17" s="116"/>
      <c r="BX17" s="590" t="s">
        <v>64</v>
      </c>
      <c r="BY17" s="109" t="s">
        <v>64</v>
      </c>
      <c r="BZ17" s="100" t="s">
        <v>268</v>
      </c>
      <c r="CA17" s="113" t="s">
        <v>151</v>
      </c>
      <c r="CB17" s="114" t="s">
        <v>90</v>
      </c>
      <c r="CC17" s="103">
        <v>24243</v>
      </c>
      <c r="CD17" s="99" t="s">
        <v>32</v>
      </c>
      <c r="CE17" s="99"/>
      <c r="CF17" s="165"/>
      <c r="CG17" s="99"/>
      <c r="CH17" s="115"/>
      <c r="CI17" s="99" t="s">
        <v>64</v>
      </c>
      <c r="CJ17" s="116" t="s">
        <v>64</v>
      </c>
      <c r="CK17" s="117"/>
      <c r="CL17" s="118"/>
      <c r="CM17" s="117"/>
      <c r="CN17" s="119"/>
      <c r="CO17" s="116" t="s">
        <v>64</v>
      </c>
      <c r="CP17" s="117"/>
      <c r="CQ17" s="118"/>
      <c r="CR17" s="117"/>
      <c r="CS17" s="119"/>
      <c r="CT17" s="120" t="s">
        <v>32</v>
      </c>
      <c r="CU17" s="148" t="s">
        <v>14</v>
      </c>
      <c r="CV17" s="121">
        <v>12</v>
      </c>
      <c r="CW17" s="122">
        <v>2033</v>
      </c>
      <c r="CX17" s="121">
        <v>9</v>
      </c>
      <c r="CY17" s="122">
        <v>2033</v>
      </c>
      <c r="CZ17" s="121">
        <v>6</v>
      </c>
      <c r="DA17" s="122">
        <v>2033</v>
      </c>
      <c r="DB17" s="123" t="s">
        <v>64</v>
      </c>
      <c r="DC17" s="124" t="s">
        <v>57</v>
      </c>
      <c r="DD17" s="124"/>
      <c r="DE17" s="103">
        <v>660</v>
      </c>
      <c r="DF17" s="103">
        <v>-23735</v>
      </c>
      <c r="DG17" s="103">
        <v>-1978</v>
      </c>
      <c r="DH17" s="103" t="s">
        <v>177</v>
      </c>
      <c r="DI17" s="103"/>
      <c r="DJ17" s="103"/>
      <c r="DK17" s="109" t="s">
        <v>58</v>
      </c>
      <c r="DL17" s="117" t="s">
        <v>65</v>
      </c>
      <c r="DM17" s="101"/>
      <c r="DN17" s="99"/>
      <c r="DO17" s="136"/>
      <c r="DP17" s="101"/>
      <c r="DQ17" s="119"/>
      <c r="DR17" s="125"/>
      <c r="DS17" s="126"/>
      <c r="DT17" s="127"/>
      <c r="DU17" s="128"/>
      <c r="DV17" s="102"/>
      <c r="DW17" s="105" t="s">
        <v>139</v>
      </c>
      <c r="DX17" s="106" t="s">
        <v>150</v>
      </c>
      <c r="DY17" s="141" t="s">
        <v>144</v>
      </c>
      <c r="DZ17" s="106" t="s">
        <v>150</v>
      </c>
      <c r="EA17" s="129">
        <v>2012</v>
      </c>
      <c r="EB17" s="106">
        <v>0</v>
      </c>
      <c r="EC17" s="130" t="s">
        <v>64</v>
      </c>
      <c r="ED17" s="105" t="s">
        <v>139</v>
      </c>
      <c r="EE17" s="106" t="s">
        <v>150</v>
      </c>
      <c r="EF17" s="141" t="s">
        <v>144</v>
      </c>
      <c r="EG17" s="106" t="s">
        <v>150</v>
      </c>
      <c r="EH17" s="129">
        <v>2012</v>
      </c>
      <c r="EI17" s="99"/>
      <c r="EJ17" s="116" t="s">
        <v>64</v>
      </c>
      <c r="EK17" s="131" t="s">
        <v>32</v>
      </c>
      <c r="EL17" s="128"/>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row>
    <row r="18" spans="1:219" s="132" customFormat="1" ht="27" customHeight="1" x14ac:dyDescent="0.2">
      <c r="A18" s="558">
        <v>100</v>
      </c>
      <c r="B18" s="323">
        <v>2</v>
      </c>
      <c r="C18" s="99"/>
      <c r="D18" s="99" t="s">
        <v>49</v>
      </c>
      <c r="E18" s="560" t="s">
        <v>136</v>
      </c>
      <c r="F18" s="561" t="s">
        <v>163</v>
      </c>
      <c r="G18" s="562" t="s">
        <v>102</v>
      </c>
      <c r="H18" s="562" t="s">
        <v>150</v>
      </c>
      <c r="I18" s="562" t="s">
        <v>139</v>
      </c>
      <c r="J18" s="98" t="s">
        <v>150</v>
      </c>
      <c r="K18" s="98">
        <v>1975</v>
      </c>
      <c r="L18" s="98" t="s">
        <v>200</v>
      </c>
      <c r="M18" s="98" t="s">
        <v>205</v>
      </c>
      <c r="N18" s="98"/>
      <c r="O18" s="98" t="e">
        <v>#N/A</v>
      </c>
      <c r="P18" s="98"/>
      <c r="Q18" s="560" t="e">
        <v>#N/A</v>
      </c>
      <c r="R18" s="563"/>
      <c r="S18" s="564" t="s">
        <v>34</v>
      </c>
      <c r="T18" s="565" t="s">
        <v>21</v>
      </c>
      <c r="U18" s="565" t="s">
        <v>64</v>
      </c>
      <c r="V18" s="566" t="s">
        <v>188</v>
      </c>
      <c r="W18" s="567" t="s">
        <v>194</v>
      </c>
      <c r="X18" s="568" t="s">
        <v>190</v>
      </c>
      <c r="Y18" s="569" t="s">
        <v>194</v>
      </c>
      <c r="Z18" s="568" t="s">
        <v>190</v>
      </c>
      <c r="AA18" s="570" t="s">
        <v>180</v>
      </c>
      <c r="AB18" s="571">
        <v>5</v>
      </c>
      <c r="AC18" s="474" t="s">
        <v>150</v>
      </c>
      <c r="AD18" s="51">
        <v>9</v>
      </c>
      <c r="AE18" s="572">
        <v>3.66</v>
      </c>
      <c r="AF18" s="573"/>
      <c r="AG18" s="51"/>
      <c r="AH18" s="574"/>
      <c r="AI18" s="575"/>
      <c r="AJ18" s="576" t="s">
        <v>144</v>
      </c>
      <c r="AK18" s="577" t="s">
        <v>150</v>
      </c>
      <c r="AL18" s="578">
        <v>2015</v>
      </c>
      <c r="AM18" s="579"/>
      <c r="AN18" s="580"/>
      <c r="AO18" s="581">
        <v>6</v>
      </c>
      <c r="AP18" s="582" t="s">
        <v>150</v>
      </c>
      <c r="AQ18" s="583">
        <v>9</v>
      </c>
      <c r="AR18" s="591">
        <v>3.99</v>
      </c>
      <c r="AS18" s="51"/>
      <c r="AT18" s="584" t="s">
        <v>139</v>
      </c>
      <c r="AU18" s="585" t="s">
        <v>150</v>
      </c>
      <c r="AV18" s="586" t="s">
        <v>144</v>
      </c>
      <c r="AW18" s="587" t="s">
        <v>150</v>
      </c>
      <c r="AX18" s="588">
        <v>2018</v>
      </c>
      <c r="AY18" s="592"/>
      <c r="AZ18" s="116">
        <v>3</v>
      </c>
      <c r="BA18" s="107">
        <v>3</v>
      </c>
      <c r="BB18" s="589">
        <v>-24219</v>
      </c>
      <c r="BC18" s="104">
        <v>2.34</v>
      </c>
      <c r="BD18" s="104">
        <v>0.33</v>
      </c>
      <c r="BE18" s="109" t="s">
        <v>181</v>
      </c>
      <c r="BF18" s="110">
        <v>14</v>
      </c>
      <c r="BG18" s="213" t="s">
        <v>134</v>
      </c>
      <c r="BH18" s="112" t="s">
        <v>139</v>
      </c>
      <c r="BI18" s="412" t="s">
        <v>150</v>
      </c>
      <c r="BJ18" s="212" t="s">
        <v>139</v>
      </c>
      <c r="BK18" s="412" t="s">
        <v>150</v>
      </c>
      <c r="BL18" s="135">
        <v>2017</v>
      </c>
      <c r="BM18" s="108"/>
      <c r="BN18" s="147"/>
      <c r="BO18" s="111">
        <v>15</v>
      </c>
      <c r="BP18" s="559" t="s">
        <v>134</v>
      </c>
      <c r="BQ18" s="112" t="s">
        <v>139</v>
      </c>
      <c r="BR18" s="412" t="s">
        <v>150</v>
      </c>
      <c r="BS18" s="212" t="s">
        <v>139</v>
      </c>
      <c r="BT18" s="412" t="s">
        <v>150</v>
      </c>
      <c r="BU18" s="135">
        <v>2018</v>
      </c>
      <c r="BV18" s="137"/>
      <c r="BW18" s="116">
        <v>1</v>
      </c>
      <c r="BX18" s="590">
        <v>-24217</v>
      </c>
      <c r="BY18" s="109" t="s">
        <v>64</v>
      </c>
      <c r="BZ18" s="100" t="s">
        <v>268</v>
      </c>
      <c r="CA18" s="113" t="s">
        <v>151</v>
      </c>
      <c r="CB18" s="114" t="s">
        <v>90</v>
      </c>
      <c r="CC18" s="103">
        <v>24243</v>
      </c>
      <c r="CD18" s="99" t="s">
        <v>32</v>
      </c>
      <c r="CE18" s="99"/>
      <c r="CF18" s="165"/>
      <c r="CG18" s="99"/>
      <c r="CH18" s="115"/>
      <c r="CI18" s="99" t="s">
        <v>64</v>
      </c>
      <c r="CJ18" s="116" t="s">
        <v>64</v>
      </c>
      <c r="CK18" s="117"/>
      <c r="CL18" s="118"/>
      <c r="CM18" s="117"/>
      <c r="CN18" s="119"/>
      <c r="CO18" s="116" t="s">
        <v>64</v>
      </c>
      <c r="CP18" s="117"/>
      <c r="CQ18" s="118"/>
      <c r="CR18" s="117"/>
      <c r="CS18" s="119"/>
      <c r="CT18" s="120" t="s">
        <v>32</v>
      </c>
      <c r="CU18" s="148" t="s">
        <v>14</v>
      </c>
      <c r="CV18" s="121">
        <v>2</v>
      </c>
      <c r="CW18" s="122">
        <v>2030</v>
      </c>
      <c r="CX18" s="121">
        <v>11</v>
      </c>
      <c r="CY18" s="122">
        <v>2029</v>
      </c>
      <c r="CZ18" s="121">
        <v>8</v>
      </c>
      <c r="DA18" s="122">
        <v>2029</v>
      </c>
      <c r="DB18" s="123" t="s">
        <v>64</v>
      </c>
      <c r="DC18" s="124" t="s">
        <v>57</v>
      </c>
      <c r="DD18" s="124"/>
      <c r="DE18" s="103">
        <v>660</v>
      </c>
      <c r="DF18" s="103">
        <v>-23689</v>
      </c>
      <c r="DG18" s="103">
        <v>-1975</v>
      </c>
      <c r="DH18" s="103" t="s">
        <v>177</v>
      </c>
      <c r="DI18" s="103"/>
      <c r="DJ18" s="103"/>
      <c r="DK18" s="109" t="s">
        <v>58</v>
      </c>
      <c r="DL18" s="117" t="s">
        <v>65</v>
      </c>
      <c r="DM18" s="101"/>
      <c r="DN18" s="99"/>
      <c r="DO18" s="136"/>
      <c r="DP18" s="101"/>
      <c r="DQ18" s="119"/>
      <c r="DR18" s="125"/>
      <c r="DS18" s="126"/>
      <c r="DT18" s="127"/>
      <c r="DU18" s="128"/>
      <c r="DV18" s="102"/>
      <c r="DW18" s="105" t="s">
        <v>139</v>
      </c>
      <c r="DX18" s="106" t="s">
        <v>150</v>
      </c>
      <c r="DY18" s="141" t="s">
        <v>144</v>
      </c>
      <c r="DZ18" s="106" t="s">
        <v>150</v>
      </c>
      <c r="EA18" s="129" t="s">
        <v>161</v>
      </c>
      <c r="EB18" s="106">
        <v>0</v>
      </c>
      <c r="EC18" s="130" t="s">
        <v>64</v>
      </c>
      <c r="ED18" s="105" t="s">
        <v>139</v>
      </c>
      <c r="EE18" s="106" t="s">
        <v>150</v>
      </c>
      <c r="EF18" s="141" t="s">
        <v>144</v>
      </c>
      <c r="EG18" s="106" t="s">
        <v>150</v>
      </c>
      <c r="EH18" s="129" t="s">
        <v>161</v>
      </c>
      <c r="EI18" s="99"/>
      <c r="EJ18" s="116" t="s">
        <v>64</v>
      </c>
      <c r="EK18" s="131" t="s">
        <v>32</v>
      </c>
      <c r="EL18" s="128"/>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row>
    <row r="19" spans="1:219" s="132" customFormat="1" ht="27" customHeight="1" x14ac:dyDescent="0.2">
      <c r="A19" s="558">
        <v>132</v>
      </c>
      <c r="B19" s="323">
        <v>3</v>
      </c>
      <c r="C19" s="99"/>
      <c r="D19" s="99" t="s">
        <v>49</v>
      </c>
      <c r="E19" s="560" t="s">
        <v>113</v>
      </c>
      <c r="F19" s="561" t="s">
        <v>163</v>
      </c>
      <c r="G19" s="562" t="s">
        <v>139</v>
      </c>
      <c r="H19" s="562" t="s">
        <v>150</v>
      </c>
      <c r="I19" s="562" t="s">
        <v>141</v>
      </c>
      <c r="J19" s="98" t="s">
        <v>150</v>
      </c>
      <c r="K19" s="98" t="s">
        <v>129</v>
      </c>
      <c r="L19" s="98" t="s">
        <v>198</v>
      </c>
      <c r="M19" s="98" t="s">
        <v>267</v>
      </c>
      <c r="N19" s="98"/>
      <c r="O19" s="98" t="e">
        <v>#N/A</v>
      </c>
      <c r="P19" s="98"/>
      <c r="Q19" s="560" t="e">
        <v>#N/A</v>
      </c>
      <c r="R19" s="593" t="s">
        <v>45</v>
      </c>
      <c r="S19" s="564" t="s">
        <v>50</v>
      </c>
      <c r="T19" s="565" t="s">
        <v>21</v>
      </c>
      <c r="U19" s="565" t="s">
        <v>64</v>
      </c>
      <c r="V19" s="566" t="s">
        <v>189</v>
      </c>
      <c r="W19" s="567" t="s">
        <v>138</v>
      </c>
      <c r="X19" s="568" t="s">
        <v>54</v>
      </c>
      <c r="Y19" s="569" t="s">
        <v>138</v>
      </c>
      <c r="Z19" s="568" t="s">
        <v>54</v>
      </c>
      <c r="AA19" s="570" t="s">
        <v>180</v>
      </c>
      <c r="AB19" s="571">
        <v>4</v>
      </c>
      <c r="AC19" s="474" t="s">
        <v>150</v>
      </c>
      <c r="AD19" s="51">
        <v>9</v>
      </c>
      <c r="AE19" s="572">
        <v>3.33</v>
      </c>
      <c r="AF19" s="573"/>
      <c r="AG19" s="51"/>
      <c r="AH19" s="574"/>
      <c r="AI19" s="575"/>
      <c r="AJ19" s="576" t="s">
        <v>144</v>
      </c>
      <c r="AK19" s="577" t="s">
        <v>150</v>
      </c>
      <c r="AL19" s="578">
        <v>2015</v>
      </c>
      <c r="AM19" s="579"/>
      <c r="AN19" s="580"/>
      <c r="AO19" s="581">
        <v>5</v>
      </c>
      <c r="AP19" s="582" t="s">
        <v>150</v>
      </c>
      <c r="AQ19" s="583">
        <v>9</v>
      </c>
      <c r="AR19" s="591">
        <v>3.66</v>
      </c>
      <c r="AS19" s="51"/>
      <c r="AT19" s="584" t="s">
        <v>139</v>
      </c>
      <c r="AU19" s="585" t="s">
        <v>150</v>
      </c>
      <c r="AV19" s="586" t="s">
        <v>144</v>
      </c>
      <c r="AW19" s="587" t="s">
        <v>150</v>
      </c>
      <c r="AX19" s="588">
        <v>2018</v>
      </c>
      <c r="AY19" s="592"/>
      <c r="AZ19" s="116">
        <v>3</v>
      </c>
      <c r="BA19" s="107">
        <v>3</v>
      </c>
      <c r="BB19" s="589">
        <v>-24219</v>
      </c>
      <c r="BC19" s="104">
        <v>2.34</v>
      </c>
      <c r="BD19" s="104">
        <v>0.33</v>
      </c>
      <c r="BE19" s="109" t="s">
        <v>182</v>
      </c>
      <c r="BF19" s="110"/>
      <c r="BG19" s="213"/>
      <c r="BH19" s="112"/>
      <c r="BI19" s="412"/>
      <c r="BJ19" s="212"/>
      <c r="BK19" s="412"/>
      <c r="BL19" s="135"/>
      <c r="BM19" s="108"/>
      <c r="BN19" s="147"/>
      <c r="BO19" s="111"/>
      <c r="BP19" s="559"/>
      <c r="BQ19" s="112"/>
      <c r="BR19" s="412"/>
      <c r="BS19" s="212"/>
      <c r="BT19" s="412"/>
      <c r="BU19" s="135"/>
      <c r="BV19" s="137"/>
      <c r="BW19" s="116"/>
      <c r="BX19" s="590" t="s">
        <v>64</v>
      </c>
      <c r="BY19" s="109" t="s">
        <v>64</v>
      </c>
      <c r="BZ19" s="100" t="s">
        <v>269</v>
      </c>
      <c r="CA19" s="113" t="s">
        <v>151</v>
      </c>
      <c r="CB19" s="114" t="s">
        <v>90</v>
      </c>
      <c r="CC19" s="103">
        <v>24243</v>
      </c>
      <c r="CD19" s="99" t="s">
        <v>32</v>
      </c>
      <c r="CE19" s="99"/>
      <c r="CF19" s="165"/>
      <c r="CG19" s="99"/>
      <c r="CH19" s="115"/>
      <c r="CI19" s="99" t="s">
        <v>64</v>
      </c>
      <c r="CJ19" s="116" t="s">
        <v>64</v>
      </c>
      <c r="CK19" s="117"/>
      <c r="CL19" s="118"/>
      <c r="CM19" s="117"/>
      <c r="CN19" s="119"/>
      <c r="CO19" s="116" t="s">
        <v>64</v>
      </c>
      <c r="CP19" s="117"/>
      <c r="CQ19" s="118"/>
      <c r="CR19" s="117"/>
      <c r="CS19" s="119"/>
      <c r="CT19" s="120" t="s">
        <v>32</v>
      </c>
      <c r="CU19" s="148" t="s">
        <v>14</v>
      </c>
      <c r="CV19" s="121">
        <v>6</v>
      </c>
      <c r="CW19" s="122">
        <v>2019</v>
      </c>
      <c r="CX19" s="121">
        <v>3</v>
      </c>
      <c r="CY19" s="122">
        <v>2019</v>
      </c>
      <c r="CZ19" s="121">
        <v>12</v>
      </c>
      <c r="DA19" s="122">
        <v>2018</v>
      </c>
      <c r="DB19" s="123" t="s">
        <v>64</v>
      </c>
      <c r="DC19" s="124" t="s">
        <v>57</v>
      </c>
      <c r="DD19" s="124"/>
      <c r="DE19" s="103">
        <v>660</v>
      </c>
      <c r="DF19" s="103">
        <v>-23561</v>
      </c>
      <c r="DG19" s="103">
        <v>-1964</v>
      </c>
      <c r="DH19" s="103" t="s">
        <v>177</v>
      </c>
      <c r="DI19" s="103"/>
      <c r="DJ19" s="103"/>
      <c r="DK19" s="109" t="s">
        <v>58</v>
      </c>
      <c r="DL19" s="117" t="s">
        <v>65</v>
      </c>
      <c r="DM19" s="101"/>
      <c r="DN19" s="99"/>
      <c r="DO19" s="136"/>
      <c r="DP19" s="101"/>
      <c r="DQ19" s="119"/>
      <c r="DR19" s="125"/>
      <c r="DS19" s="126"/>
      <c r="DT19" s="127"/>
      <c r="DU19" s="128"/>
      <c r="DV19" s="102" t="s">
        <v>45</v>
      </c>
      <c r="DW19" s="105" t="s">
        <v>139</v>
      </c>
      <c r="DX19" s="106" t="s">
        <v>150</v>
      </c>
      <c r="DY19" s="141" t="s">
        <v>144</v>
      </c>
      <c r="DZ19" s="106" t="s">
        <v>150</v>
      </c>
      <c r="EA19" s="129" t="s">
        <v>161</v>
      </c>
      <c r="EB19" s="106">
        <v>0</v>
      </c>
      <c r="EC19" s="130" t="s">
        <v>64</v>
      </c>
      <c r="ED19" s="105" t="s">
        <v>139</v>
      </c>
      <c r="EE19" s="106" t="s">
        <v>150</v>
      </c>
      <c r="EF19" s="141" t="s">
        <v>144</v>
      </c>
      <c r="EG19" s="106" t="s">
        <v>150</v>
      </c>
      <c r="EH19" s="129" t="s">
        <v>161</v>
      </c>
      <c r="EI19" s="99"/>
      <c r="EJ19" s="116" t="s">
        <v>64</v>
      </c>
      <c r="EK19" s="131" t="s">
        <v>32</v>
      </c>
      <c r="EL19" s="128"/>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row>
    <row r="20" spans="1:219" s="132" customFormat="1" ht="27" customHeight="1" x14ac:dyDescent="0.2">
      <c r="A20" s="558">
        <v>232</v>
      </c>
      <c r="B20" s="553">
        <v>4</v>
      </c>
      <c r="C20" s="99" t="s">
        <v>168</v>
      </c>
      <c r="D20" s="99" t="s">
        <v>49</v>
      </c>
      <c r="E20" s="597" t="s">
        <v>213</v>
      </c>
      <c r="F20" s="598" t="s">
        <v>163</v>
      </c>
      <c r="G20" s="599" t="s">
        <v>147</v>
      </c>
      <c r="H20" s="599" t="s">
        <v>150</v>
      </c>
      <c r="I20" s="599">
        <v>9</v>
      </c>
      <c r="J20" s="600" t="s">
        <v>150</v>
      </c>
      <c r="K20" s="600">
        <v>1977</v>
      </c>
      <c r="L20" s="600" t="s">
        <v>200</v>
      </c>
      <c r="M20" s="600" t="s">
        <v>205</v>
      </c>
      <c r="N20" s="600"/>
      <c r="O20" s="600" t="e">
        <v>#N/A</v>
      </c>
      <c r="P20" s="600"/>
      <c r="Q20" s="597" t="e">
        <v>#N/A</v>
      </c>
      <c r="R20" s="593" t="s">
        <v>46</v>
      </c>
      <c r="S20" s="580" t="s">
        <v>36</v>
      </c>
      <c r="T20" s="601" t="s">
        <v>21</v>
      </c>
      <c r="U20" s="601" t="s">
        <v>64</v>
      </c>
      <c r="V20" s="602" t="s">
        <v>188</v>
      </c>
      <c r="W20" s="603" t="s">
        <v>194</v>
      </c>
      <c r="X20" s="604" t="s">
        <v>190</v>
      </c>
      <c r="Y20" s="605" t="s">
        <v>194</v>
      </c>
      <c r="Z20" s="604" t="s">
        <v>190</v>
      </c>
      <c r="AA20" s="606" t="s">
        <v>180</v>
      </c>
      <c r="AB20" s="607">
        <v>5</v>
      </c>
      <c r="AC20" s="608" t="s">
        <v>150</v>
      </c>
      <c r="AD20" s="609">
        <v>9</v>
      </c>
      <c r="AE20" s="610">
        <v>3.66</v>
      </c>
      <c r="AF20" s="611"/>
      <c r="AG20" s="609"/>
      <c r="AH20" s="574"/>
      <c r="AI20" s="575"/>
      <c r="AJ20" s="576" t="s">
        <v>144</v>
      </c>
      <c r="AK20" s="577" t="s">
        <v>150</v>
      </c>
      <c r="AL20" s="578">
        <v>2015</v>
      </c>
      <c r="AM20" s="579"/>
      <c r="AN20" s="580"/>
      <c r="AO20" s="612">
        <v>6</v>
      </c>
      <c r="AP20" s="613" t="s">
        <v>150</v>
      </c>
      <c r="AQ20" s="614">
        <v>9</v>
      </c>
      <c r="AR20" s="591">
        <v>3.99</v>
      </c>
      <c r="AS20" s="609"/>
      <c r="AT20" s="574" t="s">
        <v>139</v>
      </c>
      <c r="AU20" s="575" t="s">
        <v>150</v>
      </c>
      <c r="AV20" s="615" t="s">
        <v>144</v>
      </c>
      <c r="AW20" s="577" t="s">
        <v>150</v>
      </c>
      <c r="AX20" s="578">
        <v>2018</v>
      </c>
      <c r="AY20" s="592"/>
      <c r="AZ20" s="116">
        <v>3</v>
      </c>
      <c r="BA20" s="107">
        <v>3</v>
      </c>
      <c r="BB20" s="589">
        <v>-24219</v>
      </c>
      <c r="BC20" s="104">
        <v>2.34</v>
      </c>
      <c r="BD20" s="104">
        <v>0.33</v>
      </c>
      <c r="BE20" s="109" t="s">
        <v>181</v>
      </c>
      <c r="BF20" s="110">
        <v>7</v>
      </c>
      <c r="BG20" s="213" t="s">
        <v>134</v>
      </c>
      <c r="BH20" s="112" t="s">
        <v>139</v>
      </c>
      <c r="BI20" s="412" t="s">
        <v>150</v>
      </c>
      <c r="BJ20" s="212" t="s">
        <v>147</v>
      </c>
      <c r="BK20" s="412" t="s">
        <v>150</v>
      </c>
      <c r="BL20" s="135">
        <v>2016</v>
      </c>
      <c r="BM20" s="108"/>
      <c r="BN20" s="147"/>
      <c r="BO20" s="111">
        <v>8</v>
      </c>
      <c r="BP20" s="559" t="s">
        <v>134</v>
      </c>
      <c r="BQ20" s="112" t="s">
        <v>139</v>
      </c>
      <c r="BR20" s="412" t="s">
        <v>150</v>
      </c>
      <c r="BS20" s="212" t="s">
        <v>147</v>
      </c>
      <c r="BT20" s="412" t="s">
        <v>150</v>
      </c>
      <c r="BU20" s="135">
        <v>2017</v>
      </c>
      <c r="BV20" s="137"/>
      <c r="BW20" s="116"/>
      <c r="BX20" s="590">
        <v>-24216</v>
      </c>
      <c r="BY20" s="109" t="s">
        <v>64</v>
      </c>
      <c r="BZ20" s="100" t="s">
        <v>270</v>
      </c>
      <c r="CA20" s="113" t="s">
        <v>151</v>
      </c>
      <c r="CB20" s="114" t="s">
        <v>90</v>
      </c>
      <c r="CC20" s="103">
        <v>24243</v>
      </c>
      <c r="CD20" s="99" t="s">
        <v>32</v>
      </c>
      <c r="CE20" s="99"/>
      <c r="CF20" s="165"/>
      <c r="CG20" s="99"/>
      <c r="CH20" s="115"/>
      <c r="CI20" s="99" t="s">
        <v>64</v>
      </c>
      <c r="CJ20" s="116" t="s">
        <v>64</v>
      </c>
      <c r="CK20" s="117"/>
      <c r="CL20" s="118"/>
      <c r="CM20" s="117"/>
      <c r="CN20" s="119"/>
      <c r="CO20" s="116" t="s">
        <v>64</v>
      </c>
      <c r="CP20" s="117"/>
      <c r="CQ20" s="118"/>
      <c r="CR20" s="117"/>
      <c r="CS20" s="119"/>
      <c r="CT20" s="120" t="s">
        <v>32</v>
      </c>
      <c r="CU20" s="148" t="s">
        <v>14</v>
      </c>
      <c r="CV20" s="121">
        <v>10</v>
      </c>
      <c r="CW20" s="122">
        <v>2032</v>
      </c>
      <c r="CX20" s="121">
        <v>7</v>
      </c>
      <c r="CY20" s="122">
        <v>2032</v>
      </c>
      <c r="CZ20" s="121">
        <v>4</v>
      </c>
      <c r="DA20" s="122">
        <v>2032</v>
      </c>
      <c r="DB20" s="123" t="s">
        <v>64</v>
      </c>
      <c r="DC20" s="124" t="s">
        <v>57</v>
      </c>
      <c r="DD20" s="124"/>
      <c r="DE20" s="103">
        <v>660</v>
      </c>
      <c r="DF20" s="103">
        <v>-23721</v>
      </c>
      <c r="DG20" s="103">
        <v>-1977</v>
      </c>
      <c r="DH20" s="103" t="s">
        <v>177</v>
      </c>
      <c r="DI20" s="103"/>
      <c r="DJ20" s="103"/>
      <c r="DK20" s="109" t="s">
        <v>58</v>
      </c>
      <c r="DL20" s="117" t="s">
        <v>59</v>
      </c>
      <c r="DM20" s="101">
        <v>2009</v>
      </c>
      <c r="DN20" s="99"/>
      <c r="DO20" s="136"/>
      <c r="DP20" s="101"/>
      <c r="DQ20" s="119"/>
      <c r="DR20" s="125"/>
      <c r="DS20" s="126"/>
      <c r="DT20" s="127"/>
      <c r="DU20" s="128"/>
      <c r="DV20" s="102"/>
      <c r="DW20" s="105" t="s">
        <v>139</v>
      </c>
      <c r="DX20" s="106" t="s">
        <v>150</v>
      </c>
      <c r="DY20" s="141" t="s">
        <v>145</v>
      </c>
      <c r="DZ20" s="106" t="s">
        <v>150</v>
      </c>
      <c r="EA20" s="129">
        <v>2009</v>
      </c>
      <c r="EB20" s="106">
        <v>0</v>
      </c>
      <c r="EC20" s="130" t="s">
        <v>64</v>
      </c>
      <c r="ED20" s="105" t="s">
        <v>139</v>
      </c>
      <c r="EE20" s="106" t="s">
        <v>150</v>
      </c>
      <c r="EF20" s="141" t="s">
        <v>145</v>
      </c>
      <c r="EG20" s="106" t="s">
        <v>150</v>
      </c>
      <c r="EH20" s="129">
        <v>2009</v>
      </c>
      <c r="EI20" s="99"/>
      <c r="EJ20" s="116" t="s">
        <v>64</v>
      </c>
      <c r="EK20" s="131" t="s">
        <v>32</v>
      </c>
      <c r="EL20" s="128"/>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row>
    <row r="21" spans="1:219" s="132" customFormat="1" ht="27" customHeight="1" x14ac:dyDescent="0.2">
      <c r="A21" s="558">
        <v>241</v>
      </c>
      <c r="B21" s="553">
        <v>5</v>
      </c>
      <c r="C21" s="99"/>
      <c r="D21" s="99" t="s">
        <v>49</v>
      </c>
      <c r="E21" s="597" t="s">
        <v>171</v>
      </c>
      <c r="F21" s="598" t="s">
        <v>163</v>
      </c>
      <c r="G21" s="599" t="s">
        <v>133</v>
      </c>
      <c r="H21" s="599" t="s">
        <v>150</v>
      </c>
      <c r="I21" s="599" t="s">
        <v>146</v>
      </c>
      <c r="J21" s="600" t="s">
        <v>150</v>
      </c>
      <c r="K21" s="600" t="s">
        <v>3</v>
      </c>
      <c r="L21" s="600" t="s">
        <v>200</v>
      </c>
      <c r="M21" s="600" t="s">
        <v>205</v>
      </c>
      <c r="N21" s="600"/>
      <c r="O21" s="600" t="e">
        <v>#N/A</v>
      </c>
      <c r="P21" s="600"/>
      <c r="Q21" s="597" t="e">
        <v>#N/A</v>
      </c>
      <c r="R21" s="593" t="s">
        <v>210</v>
      </c>
      <c r="S21" s="580" t="s">
        <v>43</v>
      </c>
      <c r="T21" s="601" t="s">
        <v>21</v>
      </c>
      <c r="U21" s="601" t="s">
        <v>64</v>
      </c>
      <c r="V21" s="602" t="s">
        <v>188</v>
      </c>
      <c r="W21" s="603" t="s">
        <v>194</v>
      </c>
      <c r="X21" s="604" t="s">
        <v>190</v>
      </c>
      <c r="Y21" s="605" t="s">
        <v>194</v>
      </c>
      <c r="Z21" s="604" t="s">
        <v>190</v>
      </c>
      <c r="AA21" s="606" t="s">
        <v>180</v>
      </c>
      <c r="AB21" s="607">
        <v>5</v>
      </c>
      <c r="AC21" s="608" t="s">
        <v>150</v>
      </c>
      <c r="AD21" s="609">
        <v>9</v>
      </c>
      <c r="AE21" s="610">
        <v>3.66</v>
      </c>
      <c r="AF21" s="611"/>
      <c r="AG21" s="609"/>
      <c r="AH21" s="574"/>
      <c r="AI21" s="575"/>
      <c r="AJ21" s="576" t="s">
        <v>146</v>
      </c>
      <c r="AK21" s="577" t="s">
        <v>150</v>
      </c>
      <c r="AL21" s="578">
        <v>2014</v>
      </c>
      <c r="AM21" s="579">
        <v>6</v>
      </c>
      <c r="AN21" s="580" t="s">
        <v>201</v>
      </c>
      <c r="AO21" s="612">
        <v>6</v>
      </c>
      <c r="AP21" s="613" t="s">
        <v>150</v>
      </c>
      <c r="AQ21" s="614">
        <v>9</v>
      </c>
      <c r="AR21" s="591">
        <v>3.99</v>
      </c>
      <c r="AS21" s="609"/>
      <c r="AT21" s="574" t="s">
        <v>139</v>
      </c>
      <c r="AU21" s="575" t="s">
        <v>150</v>
      </c>
      <c r="AV21" s="615" t="s">
        <v>144</v>
      </c>
      <c r="AW21" s="577" t="s">
        <v>150</v>
      </c>
      <c r="AX21" s="578">
        <v>2018</v>
      </c>
      <c r="AY21" s="592"/>
      <c r="AZ21" s="116">
        <v>3</v>
      </c>
      <c r="BA21" s="107">
        <v>3</v>
      </c>
      <c r="BB21" s="589">
        <v>-24225</v>
      </c>
      <c r="BC21" s="104">
        <v>2.34</v>
      </c>
      <c r="BD21" s="104">
        <v>0.33</v>
      </c>
      <c r="BE21" s="109" t="s">
        <v>181</v>
      </c>
      <c r="BF21" s="110">
        <v>10</v>
      </c>
      <c r="BG21" s="213" t="s">
        <v>134</v>
      </c>
      <c r="BH21" s="112" t="s">
        <v>139</v>
      </c>
      <c r="BI21" s="412" t="s">
        <v>150</v>
      </c>
      <c r="BJ21" s="212">
        <v>11</v>
      </c>
      <c r="BK21" s="412" t="s">
        <v>150</v>
      </c>
      <c r="BL21" s="135">
        <v>2011</v>
      </c>
      <c r="BM21" s="108"/>
      <c r="BN21" s="147"/>
      <c r="BO21" s="111">
        <v>11</v>
      </c>
      <c r="BP21" s="559" t="s">
        <v>134</v>
      </c>
      <c r="BQ21" s="112" t="s">
        <v>139</v>
      </c>
      <c r="BR21" s="412" t="s">
        <v>150</v>
      </c>
      <c r="BS21" s="212">
        <v>11</v>
      </c>
      <c r="BT21" s="412" t="s">
        <v>150</v>
      </c>
      <c r="BU21" s="135">
        <v>2012</v>
      </c>
      <c r="BV21" s="137" t="s">
        <v>172</v>
      </c>
      <c r="BW21" s="116"/>
      <c r="BX21" s="590">
        <v>-24155</v>
      </c>
      <c r="BY21" s="109" t="s">
        <v>64</v>
      </c>
      <c r="BZ21" s="100" t="s">
        <v>271</v>
      </c>
      <c r="CA21" s="113" t="s">
        <v>151</v>
      </c>
      <c r="CB21" s="114" t="s">
        <v>90</v>
      </c>
      <c r="CC21" s="103">
        <v>24249</v>
      </c>
      <c r="CD21" s="99" t="s">
        <v>32</v>
      </c>
      <c r="CE21" s="99"/>
      <c r="CF21" s="165"/>
      <c r="CG21" s="99"/>
      <c r="CH21" s="115"/>
      <c r="CI21" s="99" t="s">
        <v>64</v>
      </c>
      <c r="CJ21" s="116" t="s">
        <v>64</v>
      </c>
      <c r="CK21" s="117"/>
      <c r="CL21" s="118"/>
      <c r="CM21" s="117"/>
      <c r="CN21" s="119"/>
      <c r="CO21" s="116" t="s">
        <v>64</v>
      </c>
      <c r="CP21" s="117"/>
      <c r="CQ21" s="118"/>
      <c r="CR21" s="117"/>
      <c r="CS21" s="119"/>
      <c r="CT21" s="120" t="s">
        <v>32</v>
      </c>
      <c r="CU21" s="148" t="s">
        <v>14</v>
      </c>
      <c r="CV21" s="121">
        <v>10</v>
      </c>
      <c r="CW21" s="122">
        <v>2023</v>
      </c>
      <c r="CX21" s="121">
        <v>7</v>
      </c>
      <c r="CY21" s="122">
        <v>2023</v>
      </c>
      <c r="CZ21" s="121">
        <v>4</v>
      </c>
      <c r="DA21" s="122">
        <v>2023</v>
      </c>
      <c r="DB21" s="123" t="s">
        <v>64</v>
      </c>
      <c r="DC21" s="124" t="s">
        <v>57</v>
      </c>
      <c r="DD21" s="124"/>
      <c r="DE21" s="103">
        <v>660</v>
      </c>
      <c r="DF21" s="103">
        <v>-23613</v>
      </c>
      <c r="DG21" s="103">
        <v>-1968</v>
      </c>
      <c r="DH21" s="103" t="s">
        <v>177</v>
      </c>
      <c r="DI21" s="103"/>
      <c r="DJ21" s="103"/>
      <c r="DK21" s="109" t="s">
        <v>58</v>
      </c>
      <c r="DL21" s="117" t="s">
        <v>65</v>
      </c>
      <c r="DM21" s="101"/>
      <c r="DN21" s="99"/>
      <c r="DO21" s="136"/>
      <c r="DP21" s="101"/>
      <c r="DQ21" s="119"/>
      <c r="DR21" s="125"/>
      <c r="DS21" s="126"/>
      <c r="DT21" s="127"/>
      <c r="DU21" s="128"/>
      <c r="DV21" s="102"/>
      <c r="DW21" s="105" t="s">
        <v>139</v>
      </c>
      <c r="DX21" s="106" t="s">
        <v>150</v>
      </c>
      <c r="DY21" s="141" t="s">
        <v>147</v>
      </c>
      <c r="DZ21" s="106" t="s">
        <v>150</v>
      </c>
      <c r="EA21" s="129">
        <v>2008</v>
      </c>
      <c r="EB21" s="106">
        <v>0</v>
      </c>
      <c r="EC21" s="130" t="s">
        <v>64</v>
      </c>
      <c r="ED21" s="105" t="s">
        <v>139</v>
      </c>
      <c r="EE21" s="106" t="s">
        <v>150</v>
      </c>
      <c r="EF21" s="141" t="s">
        <v>147</v>
      </c>
      <c r="EG21" s="106" t="s">
        <v>150</v>
      </c>
      <c r="EH21" s="129">
        <v>2008</v>
      </c>
      <c r="EI21" s="99"/>
      <c r="EJ21" s="116" t="s">
        <v>64</v>
      </c>
      <c r="EK21" s="131" t="s">
        <v>32</v>
      </c>
      <c r="EL21" s="128"/>
      <c r="FP21" s="164"/>
      <c r="FQ21" s="164"/>
      <c r="FR21" s="164"/>
      <c r="FS21" s="164"/>
      <c r="FT21" s="164"/>
      <c r="FU21" s="164"/>
      <c r="FV21" s="164"/>
      <c r="FW21" s="164"/>
      <c r="FX21" s="164"/>
      <c r="FY21" s="164"/>
      <c r="FZ21" s="164"/>
      <c r="GA21" s="164"/>
      <c r="GB21" s="164"/>
      <c r="GC21" s="164"/>
      <c r="GD21" s="164"/>
      <c r="GE21" s="164"/>
      <c r="GF21" s="164"/>
      <c r="GG21" s="164"/>
      <c r="GH21" s="164"/>
      <c r="GI21" s="164"/>
      <c r="GJ21" s="164"/>
      <c r="GK21" s="164"/>
      <c r="GL21" s="164"/>
      <c r="GM21" s="164"/>
      <c r="GN21" s="164"/>
      <c r="GO21" s="164"/>
      <c r="GP21" s="164"/>
      <c r="GQ21" s="164"/>
      <c r="GR21" s="164"/>
      <c r="GS21" s="164"/>
      <c r="GT21" s="164"/>
      <c r="GU21" s="164"/>
      <c r="GV21" s="164"/>
      <c r="GW21" s="164"/>
      <c r="GX21" s="164"/>
      <c r="GY21" s="164"/>
      <c r="GZ21" s="164"/>
      <c r="HA21" s="164"/>
      <c r="HB21" s="164"/>
      <c r="HC21" s="164"/>
      <c r="HD21" s="164"/>
      <c r="HE21" s="164"/>
      <c r="HF21" s="164"/>
      <c r="HG21" s="164"/>
      <c r="HH21" s="164"/>
      <c r="HI21" s="164"/>
      <c r="HJ21" s="164"/>
      <c r="HK21" s="164"/>
    </row>
    <row r="22" spans="1:219" s="132" customFormat="1" ht="27" customHeight="1" x14ac:dyDescent="0.2">
      <c r="A22" s="558">
        <v>269</v>
      </c>
      <c r="B22" s="553">
        <v>6</v>
      </c>
      <c r="C22" s="99"/>
      <c r="D22" s="99" t="s">
        <v>49</v>
      </c>
      <c r="E22" s="597" t="s">
        <v>1</v>
      </c>
      <c r="F22" s="598" t="s">
        <v>163</v>
      </c>
      <c r="G22" s="599" t="s">
        <v>98</v>
      </c>
      <c r="H22" s="599" t="s">
        <v>150</v>
      </c>
      <c r="I22" s="599" t="s">
        <v>146</v>
      </c>
      <c r="J22" s="600" t="s">
        <v>150</v>
      </c>
      <c r="K22" s="600">
        <v>1981</v>
      </c>
      <c r="L22" s="600" t="s">
        <v>200</v>
      </c>
      <c r="M22" s="600" t="s">
        <v>205</v>
      </c>
      <c r="N22" s="600"/>
      <c r="O22" s="600" t="e">
        <v>#N/A</v>
      </c>
      <c r="P22" s="600"/>
      <c r="Q22" s="597" t="e">
        <v>#N/A</v>
      </c>
      <c r="R22" s="593" t="s">
        <v>47</v>
      </c>
      <c r="S22" s="580" t="s">
        <v>37</v>
      </c>
      <c r="T22" s="601" t="s">
        <v>21</v>
      </c>
      <c r="U22" s="601" t="s">
        <v>64</v>
      </c>
      <c r="V22" s="602" t="s">
        <v>188</v>
      </c>
      <c r="W22" s="603" t="s">
        <v>194</v>
      </c>
      <c r="X22" s="604" t="s">
        <v>190</v>
      </c>
      <c r="Y22" s="605" t="s">
        <v>194</v>
      </c>
      <c r="Z22" s="604" t="s">
        <v>190</v>
      </c>
      <c r="AA22" s="606" t="s">
        <v>180</v>
      </c>
      <c r="AB22" s="607">
        <v>4</v>
      </c>
      <c r="AC22" s="608" t="s">
        <v>150</v>
      </c>
      <c r="AD22" s="609">
        <v>9</v>
      </c>
      <c r="AE22" s="610">
        <v>3.33</v>
      </c>
      <c r="AF22" s="611"/>
      <c r="AG22" s="609"/>
      <c r="AH22" s="574"/>
      <c r="AI22" s="575"/>
      <c r="AJ22" s="576" t="s">
        <v>144</v>
      </c>
      <c r="AK22" s="577" t="s">
        <v>150</v>
      </c>
      <c r="AL22" s="578">
        <v>2015</v>
      </c>
      <c r="AM22" s="579"/>
      <c r="AN22" s="580"/>
      <c r="AO22" s="612">
        <v>5</v>
      </c>
      <c r="AP22" s="613" t="s">
        <v>150</v>
      </c>
      <c r="AQ22" s="614">
        <v>9</v>
      </c>
      <c r="AR22" s="591">
        <v>3.66</v>
      </c>
      <c r="AS22" s="609"/>
      <c r="AT22" s="574" t="s">
        <v>139</v>
      </c>
      <c r="AU22" s="575" t="s">
        <v>150</v>
      </c>
      <c r="AV22" s="615" t="s">
        <v>144</v>
      </c>
      <c r="AW22" s="577" t="s">
        <v>150</v>
      </c>
      <c r="AX22" s="578">
        <v>2018</v>
      </c>
      <c r="AY22" s="592"/>
      <c r="AZ22" s="116">
        <v>3</v>
      </c>
      <c r="BA22" s="107">
        <v>3</v>
      </c>
      <c r="BB22" s="589">
        <v>-24219</v>
      </c>
      <c r="BC22" s="104">
        <v>2.34</v>
      </c>
      <c r="BD22" s="104">
        <v>0.33</v>
      </c>
      <c r="BE22" s="109" t="s">
        <v>181</v>
      </c>
      <c r="BF22" s="110">
        <v>9</v>
      </c>
      <c r="BG22" s="213" t="s">
        <v>134</v>
      </c>
      <c r="BH22" s="112" t="s">
        <v>139</v>
      </c>
      <c r="BI22" s="412" t="s">
        <v>150</v>
      </c>
      <c r="BJ22" s="212">
        <v>3</v>
      </c>
      <c r="BK22" s="412" t="s">
        <v>150</v>
      </c>
      <c r="BL22" s="135">
        <v>2016</v>
      </c>
      <c r="BM22" s="108"/>
      <c r="BN22" s="147"/>
      <c r="BO22" s="111">
        <v>10</v>
      </c>
      <c r="BP22" s="559" t="s">
        <v>134</v>
      </c>
      <c r="BQ22" s="112" t="s">
        <v>139</v>
      </c>
      <c r="BR22" s="412" t="s">
        <v>150</v>
      </c>
      <c r="BS22" s="212">
        <v>3</v>
      </c>
      <c r="BT22" s="412" t="s">
        <v>150</v>
      </c>
      <c r="BU22" s="135">
        <v>2017</v>
      </c>
      <c r="BV22" s="137"/>
      <c r="BW22" s="116"/>
      <c r="BX22" s="590">
        <v>-24207</v>
      </c>
      <c r="BY22" s="109" t="s">
        <v>64</v>
      </c>
      <c r="BZ22" s="100" t="s">
        <v>272</v>
      </c>
      <c r="CA22" s="113" t="s">
        <v>151</v>
      </c>
      <c r="CB22" s="114" t="s">
        <v>90</v>
      </c>
      <c r="CC22" s="103">
        <v>24243</v>
      </c>
      <c r="CD22" s="99" t="s">
        <v>111</v>
      </c>
      <c r="CE22" s="99">
        <v>2012</v>
      </c>
      <c r="CF22" s="165" t="s">
        <v>190</v>
      </c>
      <c r="CG22" s="99"/>
      <c r="CH22" s="115"/>
      <c r="CI22" s="99" t="s">
        <v>91</v>
      </c>
      <c r="CJ22" s="116" t="s">
        <v>64</v>
      </c>
      <c r="CK22" s="117"/>
      <c r="CL22" s="118"/>
      <c r="CM22" s="117"/>
      <c r="CN22" s="119"/>
      <c r="CO22" s="116" t="s">
        <v>64</v>
      </c>
      <c r="CP22" s="117"/>
      <c r="CQ22" s="118"/>
      <c r="CR22" s="117"/>
      <c r="CS22" s="119"/>
      <c r="CT22" s="120" t="s">
        <v>32</v>
      </c>
      <c r="CU22" s="148" t="s">
        <v>14</v>
      </c>
      <c r="CV22" s="121">
        <v>10</v>
      </c>
      <c r="CW22" s="122">
        <v>2036</v>
      </c>
      <c r="CX22" s="121">
        <v>7</v>
      </c>
      <c r="CY22" s="122">
        <v>2036</v>
      </c>
      <c r="CZ22" s="121">
        <v>4</v>
      </c>
      <c r="DA22" s="122">
        <v>2036</v>
      </c>
      <c r="DB22" s="123" t="s">
        <v>64</v>
      </c>
      <c r="DC22" s="124" t="s">
        <v>57</v>
      </c>
      <c r="DD22" s="124"/>
      <c r="DE22" s="103">
        <v>660</v>
      </c>
      <c r="DF22" s="103">
        <v>-23769</v>
      </c>
      <c r="DG22" s="103">
        <v>-1981</v>
      </c>
      <c r="DH22" s="103" t="s">
        <v>177</v>
      </c>
      <c r="DI22" s="103"/>
      <c r="DJ22" s="103"/>
      <c r="DK22" s="109" t="s">
        <v>58</v>
      </c>
      <c r="DL22" s="117" t="s">
        <v>59</v>
      </c>
      <c r="DM22" s="101">
        <v>2012</v>
      </c>
      <c r="DN22" s="99"/>
      <c r="DO22" s="136"/>
      <c r="DP22" s="101"/>
      <c r="DQ22" s="119"/>
      <c r="DR22" s="125"/>
      <c r="DS22" s="126"/>
      <c r="DT22" s="127" t="s">
        <v>178</v>
      </c>
      <c r="DU22" s="128" t="s">
        <v>88</v>
      </c>
      <c r="DV22" s="102" t="s">
        <v>47</v>
      </c>
      <c r="DW22" s="105" t="s">
        <v>139</v>
      </c>
      <c r="DX22" s="106" t="s">
        <v>150</v>
      </c>
      <c r="DY22" s="141" t="s">
        <v>144</v>
      </c>
      <c r="DZ22" s="106" t="s">
        <v>150</v>
      </c>
      <c r="EA22" s="129">
        <v>2012</v>
      </c>
      <c r="EB22" s="106">
        <v>0</v>
      </c>
      <c r="EC22" s="130" t="s">
        <v>64</v>
      </c>
      <c r="ED22" s="105" t="s">
        <v>139</v>
      </c>
      <c r="EE22" s="106" t="s">
        <v>150</v>
      </c>
      <c r="EF22" s="141" t="s">
        <v>144</v>
      </c>
      <c r="EG22" s="106" t="s">
        <v>150</v>
      </c>
      <c r="EH22" s="129">
        <v>2012</v>
      </c>
      <c r="EI22" s="99"/>
      <c r="EJ22" s="116" t="s">
        <v>64</v>
      </c>
      <c r="EK22" s="131" t="s">
        <v>32</v>
      </c>
      <c r="EL22" s="128"/>
      <c r="FP22" s="164"/>
      <c r="FQ22" s="164"/>
      <c r="FR22" s="164"/>
      <c r="FS22" s="164"/>
      <c r="FT22" s="164"/>
      <c r="FU22" s="164"/>
      <c r="FV22" s="164"/>
      <c r="FW22" s="164"/>
      <c r="FX22" s="164"/>
      <c r="FY22" s="164"/>
      <c r="FZ22" s="164"/>
      <c r="GA22" s="164"/>
      <c r="GB22" s="164"/>
      <c r="GC22" s="164"/>
      <c r="GD22" s="164"/>
      <c r="GE22" s="164"/>
      <c r="GF22" s="164"/>
      <c r="GG22" s="164"/>
      <c r="GH22" s="164"/>
      <c r="GI22" s="164"/>
      <c r="GJ22" s="164"/>
      <c r="GK22" s="164"/>
      <c r="GL22" s="164"/>
      <c r="GM22" s="164"/>
      <c r="GN22" s="164"/>
      <c r="GO22" s="164"/>
      <c r="GP22" s="164"/>
      <c r="GQ22" s="164"/>
      <c r="GR22" s="164"/>
      <c r="GS22" s="164"/>
      <c r="GT22" s="164"/>
      <c r="GU22" s="164"/>
      <c r="GV22" s="164"/>
      <c r="GW22" s="164"/>
      <c r="GX22" s="164"/>
      <c r="GY22" s="164"/>
      <c r="GZ22" s="164"/>
      <c r="HA22" s="164"/>
      <c r="HB22" s="164"/>
      <c r="HC22" s="164"/>
      <c r="HD22" s="164"/>
      <c r="HE22" s="164"/>
      <c r="HF22" s="164"/>
      <c r="HG22" s="164"/>
      <c r="HH22" s="164"/>
      <c r="HI22" s="164"/>
      <c r="HJ22" s="164"/>
      <c r="HK22" s="164"/>
    </row>
    <row r="23" spans="1:219" s="132" customFormat="1" ht="27" customHeight="1" x14ac:dyDescent="0.2">
      <c r="A23" s="558">
        <v>271</v>
      </c>
      <c r="B23" s="323">
        <v>7</v>
      </c>
      <c r="C23" s="99"/>
      <c r="D23" s="99" t="s">
        <v>48</v>
      </c>
      <c r="E23" s="560" t="s">
        <v>114</v>
      </c>
      <c r="F23" s="561" t="s">
        <v>162</v>
      </c>
      <c r="G23" s="562" t="s">
        <v>130</v>
      </c>
      <c r="H23" s="562" t="s">
        <v>150</v>
      </c>
      <c r="I23" s="562" t="s">
        <v>145</v>
      </c>
      <c r="J23" s="98" t="s">
        <v>150</v>
      </c>
      <c r="K23" s="98">
        <v>1978</v>
      </c>
      <c r="L23" s="98" t="s">
        <v>200</v>
      </c>
      <c r="M23" s="98" t="s">
        <v>205</v>
      </c>
      <c r="N23" s="98"/>
      <c r="O23" s="98" t="e">
        <v>#N/A</v>
      </c>
      <c r="P23" s="98"/>
      <c r="Q23" s="560" t="e">
        <v>#N/A</v>
      </c>
      <c r="R23" s="593" t="s">
        <v>153</v>
      </c>
      <c r="S23" s="564" t="s">
        <v>37</v>
      </c>
      <c r="T23" s="565" t="s">
        <v>21</v>
      </c>
      <c r="U23" s="565" t="s">
        <v>64</v>
      </c>
      <c r="V23" s="566" t="s">
        <v>188</v>
      </c>
      <c r="W23" s="567" t="s">
        <v>194</v>
      </c>
      <c r="X23" s="568" t="s">
        <v>190</v>
      </c>
      <c r="Y23" s="569" t="s">
        <v>194</v>
      </c>
      <c r="Z23" s="568" t="s">
        <v>190</v>
      </c>
      <c r="AA23" s="570" t="s">
        <v>180</v>
      </c>
      <c r="AB23" s="571">
        <v>4</v>
      </c>
      <c r="AC23" s="474" t="s">
        <v>150</v>
      </c>
      <c r="AD23" s="51">
        <v>9</v>
      </c>
      <c r="AE23" s="572">
        <v>3.33</v>
      </c>
      <c r="AF23" s="573"/>
      <c r="AG23" s="51"/>
      <c r="AH23" s="574"/>
      <c r="AI23" s="575"/>
      <c r="AJ23" s="576" t="s">
        <v>144</v>
      </c>
      <c r="AK23" s="577" t="s">
        <v>150</v>
      </c>
      <c r="AL23" s="578">
        <v>2015</v>
      </c>
      <c r="AM23" s="579"/>
      <c r="AN23" s="580"/>
      <c r="AO23" s="581">
        <v>5</v>
      </c>
      <c r="AP23" s="582" t="s">
        <v>150</v>
      </c>
      <c r="AQ23" s="583">
        <v>9</v>
      </c>
      <c r="AR23" s="591">
        <v>3.66</v>
      </c>
      <c r="AS23" s="51"/>
      <c r="AT23" s="584" t="s">
        <v>139</v>
      </c>
      <c r="AU23" s="585" t="s">
        <v>150</v>
      </c>
      <c r="AV23" s="586" t="s">
        <v>144</v>
      </c>
      <c r="AW23" s="587" t="s">
        <v>150</v>
      </c>
      <c r="AX23" s="588">
        <v>2018</v>
      </c>
      <c r="AY23" s="592"/>
      <c r="AZ23" s="116">
        <v>3</v>
      </c>
      <c r="BA23" s="107">
        <v>3</v>
      </c>
      <c r="BB23" s="589">
        <v>-24219</v>
      </c>
      <c r="BC23" s="104">
        <v>2.34</v>
      </c>
      <c r="BD23" s="104">
        <v>0.33</v>
      </c>
      <c r="BE23" s="109" t="s">
        <v>181</v>
      </c>
      <c r="BF23" s="110">
        <v>10</v>
      </c>
      <c r="BG23" s="213" t="s">
        <v>134</v>
      </c>
      <c r="BH23" s="112" t="s">
        <v>139</v>
      </c>
      <c r="BI23" s="412" t="s">
        <v>150</v>
      </c>
      <c r="BJ23" s="212" t="s">
        <v>140</v>
      </c>
      <c r="BK23" s="412" t="s">
        <v>150</v>
      </c>
      <c r="BL23" s="135">
        <v>2017</v>
      </c>
      <c r="BM23" s="108"/>
      <c r="BN23" s="147"/>
      <c r="BO23" s="111">
        <v>11</v>
      </c>
      <c r="BP23" s="559" t="s">
        <v>134</v>
      </c>
      <c r="BQ23" s="112" t="s">
        <v>139</v>
      </c>
      <c r="BR23" s="412" t="s">
        <v>150</v>
      </c>
      <c r="BS23" s="212" t="s">
        <v>140</v>
      </c>
      <c r="BT23" s="412" t="s">
        <v>150</v>
      </c>
      <c r="BU23" s="135">
        <v>2018</v>
      </c>
      <c r="BV23" s="137"/>
      <c r="BW23" s="116">
        <v>2.1800000000000002</v>
      </c>
      <c r="BX23" s="590">
        <v>-24218</v>
      </c>
      <c r="BY23" s="109" t="s">
        <v>64</v>
      </c>
      <c r="BZ23" s="100" t="s">
        <v>272</v>
      </c>
      <c r="CA23" s="113" t="s">
        <v>151</v>
      </c>
      <c r="CB23" s="114" t="s">
        <v>90</v>
      </c>
      <c r="CC23" s="103">
        <v>24243</v>
      </c>
      <c r="CD23" s="99" t="s">
        <v>32</v>
      </c>
      <c r="CE23" s="99"/>
      <c r="CF23" s="165"/>
      <c r="CG23" s="99"/>
      <c r="CH23" s="115"/>
      <c r="CI23" s="99" t="s">
        <v>64</v>
      </c>
      <c r="CJ23" s="116" t="s">
        <v>64</v>
      </c>
      <c r="CK23" s="117"/>
      <c r="CL23" s="118"/>
      <c r="CM23" s="117"/>
      <c r="CN23" s="119"/>
      <c r="CO23" s="116" t="s">
        <v>64</v>
      </c>
      <c r="CP23" s="117"/>
      <c r="CQ23" s="118"/>
      <c r="CR23" s="117"/>
      <c r="CS23" s="119"/>
      <c r="CT23" s="120" t="s">
        <v>32</v>
      </c>
      <c r="CU23" s="148" t="s">
        <v>14</v>
      </c>
      <c r="CV23" s="121">
        <v>8</v>
      </c>
      <c r="CW23" s="122">
        <v>2038</v>
      </c>
      <c r="CX23" s="121">
        <v>5</v>
      </c>
      <c r="CY23" s="122">
        <v>2038</v>
      </c>
      <c r="CZ23" s="121">
        <v>2</v>
      </c>
      <c r="DA23" s="122">
        <v>2038</v>
      </c>
      <c r="DB23" s="123" t="s">
        <v>64</v>
      </c>
      <c r="DC23" s="124" t="s">
        <v>57</v>
      </c>
      <c r="DD23" s="124"/>
      <c r="DE23" s="103">
        <v>720</v>
      </c>
      <c r="DF23" s="103">
        <v>-23731</v>
      </c>
      <c r="DG23" s="103">
        <v>-1978</v>
      </c>
      <c r="DH23" s="103" t="s">
        <v>176</v>
      </c>
      <c r="DI23" s="103"/>
      <c r="DJ23" s="103"/>
      <c r="DK23" s="109" t="s">
        <v>58</v>
      </c>
      <c r="DL23" s="117" t="s">
        <v>59</v>
      </c>
      <c r="DM23" s="101">
        <v>2012</v>
      </c>
      <c r="DN23" s="99"/>
      <c r="DO23" s="136"/>
      <c r="DP23" s="101"/>
      <c r="DQ23" s="119"/>
      <c r="DR23" s="125"/>
      <c r="DS23" s="126"/>
      <c r="DT23" s="127"/>
      <c r="DU23" s="128"/>
      <c r="DV23" s="102" t="s">
        <v>153</v>
      </c>
      <c r="DW23" s="105" t="s">
        <v>139</v>
      </c>
      <c r="DX23" s="106" t="s">
        <v>150</v>
      </c>
      <c r="DY23" s="141" t="s">
        <v>144</v>
      </c>
      <c r="DZ23" s="106" t="s">
        <v>150</v>
      </c>
      <c r="EA23" s="129" t="s">
        <v>161</v>
      </c>
      <c r="EB23" s="106">
        <v>0</v>
      </c>
      <c r="EC23" s="130" t="s">
        <v>64</v>
      </c>
      <c r="ED23" s="105" t="s">
        <v>139</v>
      </c>
      <c r="EE23" s="106" t="s">
        <v>150</v>
      </c>
      <c r="EF23" s="141" t="s">
        <v>144</v>
      </c>
      <c r="EG23" s="106" t="s">
        <v>150</v>
      </c>
      <c r="EH23" s="129" t="s">
        <v>161</v>
      </c>
      <c r="EI23" s="99"/>
      <c r="EJ23" s="116" t="s">
        <v>64</v>
      </c>
      <c r="EK23" s="131" t="s">
        <v>32</v>
      </c>
      <c r="EL23" s="128"/>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c r="GO23" s="164"/>
      <c r="GP23" s="164"/>
      <c r="GQ23" s="164"/>
      <c r="GR23" s="164"/>
      <c r="GS23" s="164"/>
      <c r="GT23" s="164"/>
      <c r="GU23" s="164"/>
      <c r="GV23" s="164"/>
      <c r="GW23" s="164"/>
      <c r="GX23" s="164"/>
      <c r="GY23" s="164"/>
      <c r="GZ23" s="164"/>
      <c r="HA23" s="164"/>
      <c r="HB23" s="164"/>
      <c r="HC23" s="164"/>
      <c r="HD23" s="164"/>
      <c r="HE23" s="164"/>
      <c r="HF23" s="164"/>
      <c r="HG23" s="164"/>
      <c r="HH23" s="164"/>
      <c r="HI23" s="164"/>
      <c r="HJ23" s="164"/>
      <c r="HK23" s="164"/>
    </row>
    <row r="24" spans="1:219" s="132" customFormat="1" ht="27" customHeight="1" x14ac:dyDescent="0.2">
      <c r="A24" s="558">
        <v>387</v>
      </c>
      <c r="B24" s="323">
        <v>8</v>
      </c>
      <c r="C24" s="99"/>
      <c r="D24" s="99" t="s">
        <v>49</v>
      </c>
      <c r="E24" s="560" t="s">
        <v>165</v>
      </c>
      <c r="F24" s="561" t="s">
        <v>163</v>
      </c>
      <c r="G24" s="562" t="s">
        <v>130</v>
      </c>
      <c r="H24" s="562" t="s">
        <v>150</v>
      </c>
      <c r="I24" s="562" t="s">
        <v>147</v>
      </c>
      <c r="J24" s="98" t="s">
        <v>150</v>
      </c>
      <c r="K24" s="98" t="s">
        <v>175</v>
      </c>
      <c r="L24" s="98" t="s">
        <v>200</v>
      </c>
      <c r="M24" s="98" t="s">
        <v>205</v>
      </c>
      <c r="N24" s="98"/>
      <c r="O24" s="98" t="e">
        <v>#N/A</v>
      </c>
      <c r="P24" s="98"/>
      <c r="Q24" s="560" t="e">
        <v>#N/A</v>
      </c>
      <c r="R24" s="593" t="s">
        <v>13</v>
      </c>
      <c r="S24" s="564" t="s">
        <v>40</v>
      </c>
      <c r="T24" s="565" t="s">
        <v>21</v>
      </c>
      <c r="U24" s="565" t="s">
        <v>64</v>
      </c>
      <c r="V24" s="566" t="s">
        <v>188</v>
      </c>
      <c r="W24" s="567" t="s">
        <v>194</v>
      </c>
      <c r="X24" s="568" t="s">
        <v>190</v>
      </c>
      <c r="Y24" s="569" t="s">
        <v>194</v>
      </c>
      <c r="Z24" s="568" t="s">
        <v>190</v>
      </c>
      <c r="AA24" s="570" t="s">
        <v>180</v>
      </c>
      <c r="AB24" s="571">
        <v>4</v>
      </c>
      <c r="AC24" s="474" t="s">
        <v>150</v>
      </c>
      <c r="AD24" s="51">
        <v>9</v>
      </c>
      <c r="AE24" s="572">
        <v>3.33</v>
      </c>
      <c r="AF24" s="573"/>
      <c r="AG24" s="51"/>
      <c r="AH24" s="574"/>
      <c r="AI24" s="575"/>
      <c r="AJ24" s="576" t="s">
        <v>144</v>
      </c>
      <c r="AK24" s="577" t="s">
        <v>150</v>
      </c>
      <c r="AL24" s="578">
        <v>2015</v>
      </c>
      <c r="AM24" s="579"/>
      <c r="AN24" s="580"/>
      <c r="AO24" s="581">
        <v>5</v>
      </c>
      <c r="AP24" s="582" t="s">
        <v>150</v>
      </c>
      <c r="AQ24" s="583">
        <v>9</v>
      </c>
      <c r="AR24" s="591">
        <v>3.66</v>
      </c>
      <c r="AS24" s="51"/>
      <c r="AT24" s="584" t="s">
        <v>139</v>
      </c>
      <c r="AU24" s="585" t="s">
        <v>150</v>
      </c>
      <c r="AV24" s="586" t="s">
        <v>144</v>
      </c>
      <c r="AW24" s="587" t="s">
        <v>150</v>
      </c>
      <c r="AX24" s="588">
        <v>2018</v>
      </c>
      <c r="AY24" s="592"/>
      <c r="AZ24" s="116">
        <v>3</v>
      </c>
      <c r="BA24" s="107">
        <v>3</v>
      </c>
      <c r="BB24" s="589">
        <v>-24219</v>
      </c>
      <c r="BC24" s="104">
        <v>2.34</v>
      </c>
      <c r="BD24" s="104">
        <v>0.33</v>
      </c>
      <c r="BE24" s="109" t="s">
        <v>181</v>
      </c>
      <c r="BF24" s="110">
        <v>9</v>
      </c>
      <c r="BG24" s="213" t="s">
        <v>134</v>
      </c>
      <c r="BH24" s="112" t="s">
        <v>139</v>
      </c>
      <c r="BI24" s="412" t="s">
        <v>150</v>
      </c>
      <c r="BJ24" s="212" t="s">
        <v>144</v>
      </c>
      <c r="BK24" s="412" t="s">
        <v>150</v>
      </c>
      <c r="BL24" s="135">
        <v>2016</v>
      </c>
      <c r="BM24" s="108"/>
      <c r="BN24" s="147"/>
      <c r="BO24" s="111">
        <v>10</v>
      </c>
      <c r="BP24" s="559" t="s">
        <v>134</v>
      </c>
      <c r="BQ24" s="112" t="s">
        <v>139</v>
      </c>
      <c r="BR24" s="412" t="s">
        <v>150</v>
      </c>
      <c r="BS24" s="212" t="s">
        <v>144</v>
      </c>
      <c r="BT24" s="412" t="s">
        <v>150</v>
      </c>
      <c r="BU24" s="135">
        <v>2017</v>
      </c>
      <c r="BV24" s="137"/>
      <c r="BW24" s="116"/>
      <c r="BX24" s="590">
        <v>-24207</v>
      </c>
      <c r="BY24" s="109" t="s">
        <v>64</v>
      </c>
      <c r="BZ24" s="100" t="s">
        <v>273</v>
      </c>
      <c r="CA24" s="113" t="s">
        <v>151</v>
      </c>
      <c r="CB24" s="114" t="s">
        <v>90</v>
      </c>
      <c r="CC24" s="103">
        <v>24243</v>
      </c>
      <c r="CD24" s="99" t="s">
        <v>32</v>
      </c>
      <c r="CE24" s="99"/>
      <c r="CF24" s="165"/>
      <c r="CG24" s="99"/>
      <c r="CH24" s="115"/>
      <c r="CI24" s="99" t="s">
        <v>64</v>
      </c>
      <c r="CJ24" s="116" t="s">
        <v>64</v>
      </c>
      <c r="CK24" s="117"/>
      <c r="CL24" s="118"/>
      <c r="CM24" s="117"/>
      <c r="CN24" s="119"/>
      <c r="CO24" s="116" t="s">
        <v>64</v>
      </c>
      <c r="CP24" s="117"/>
      <c r="CQ24" s="118"/>
      <c r="CR24" s="117"/>
      <c r="CS24" s="119"/>
      <c r="CT24" s="120" t="s">
        <v>32</v>
      </c>
      <c r="CU24" s="148" t="s">
        <v>14</v>
      </c>
      <c r="CV24" s="121">
        <v>1</v>
      </c>
      <c r="CW24" s="122">
        <v>2037</v>
      </c>
      <c r="CX24" s="121">
        <v>10</v>
      </c>
      <c r="CY24" s="122">
        <v>2036</v>
      </c>
      <c r="CZ24" s="121">
        <v>7</v>
      </c>
      <c r="DA24" s="122">
        <v>2036</v>
      </c>
      <c r="DB24" s="123" t="s">
        <v>64</v>
      </c>
      <c r="DC24" s="124" t="s">
        <v>57</v>
      </c>
      <c r="DD24" s="124"/>
      <c r="DE24" s="103">
        <v>660</v>
      </c>
      <c r="DF24" s="103">
        <v>-23772</v>
      </c>
      <c r="DG24" s="103">
        <v>-1981</v>
      </c>
      <c r="DH24" s="103" t="s">
        <v>177</v>
      </c>
      <c r="DI24" s="103"/>
      <c r="DJ24" s="103"/>
      <c r="DK24" s="109" t="s">
        <v>58</v>
      </c>
      <c r="DL24" s="117" t="s">
        <v>59</v>
      </c>
      <c r="DM24" s="101">
        <v>2009</v>
      </c>
      <c r="DN24" s="99"/>
      <c r="DO24" s="136"/>
      <c r="DP24" s="101"/>
      <c r="DQ24" s="119"/>
      <c r="DR24" s="125"/>
      <c r="DS24" s="126"/>
      <c r="DT24" s="127"/>
      <c r="DU24" s="128"/>
      <c r="DV24" s="102" t="s">
        <v>13</v>
      </c>
      <c r="DW24" s="105" t="s">
        <v>139</v>
      </c>
      <c r="DX24" s="106" t="s">
        <v>150</v>
      </c>
      <c r="DY24" s="141" t="s">
        <v>144</v>
      </c>
      <c r="DZ24" s="106" t="s">
        <v>150</v>
      </c>
      <c r="EA24" s="129" t="s">
        <v>161</v>
      </c>
      <c r="EB24" s="106">
        <v>0</v>
      </c>
      <c r="EC24" s="130" t="s">
        <v>64</v>
      </c>
      <c r="ED24" s="105" t="s">
        <v>139</v>
      </c>
      <c r="EE24" s="106" t="s">
        <v>150</v>
      </c>
      <c r="EF24" s="141" t="s">
        <v>144</v>
      </c>
      <c r="EG24" s="106" t="s">
        <v>150</v>
      </c>
      <c r="EH24" s="129" t="s">
        <v>161</v>
      </c>
      <c r="EI24" s="99"/>
      <c r="EJ24" s="116" t="s">
        <v>64</v>
      </c>
      <c r="EK24" s="131" t="s">
        <v>32</v>
      </c>
      <c r="EL24" s="128"/>
      <c r="FP24" s="164"/>
      <c r="FQ24" s="164"/>
      <c r="FR24" s="164"/>
      <c r="FS24" s="164"/>
      <c r="FT24" s="164"/>
      <c r="FU24" s="164"/>
      <c r="FV24" s="164"/>
      <c r="FW24" s="164"/>
      <c r="FX24" s="164"/>
      <c r="FY24" s="164"/>
      <c r="FZ24" s="164"/>
      <c r="GA24" s="164"/>
      <c r="GB24" s="164"/>
      <c r="GC24" s="164"/>
      <c r="GD24" s="164"/>
      <c r="GE24" s="164"/>
      <c r="GF24" s="164"/>
      <c r="GG24" s="164"/>
      <c r="GH24" s="164"/>
      <c r="GI24" s="164"/>
      <c r="GJ24" s="164"/>
      <c r="GK24" s="164"/>
      <c r="GL24" s="164"/>
      <c r="GM24" s="164"/>
      <c r="GN24" s="164"/>
      <c r="GO24" s="164"/>
      <c r="GP24" s="164"/>
      <c r="GQ24" s="164"/>
      <c r="GR24" s="164"/>
      <c r="GS24" s="164"/>
      <c r="GT24" s="164"/>
      <c r="GU24" s="164"/>
      <c r="GV24" s="164"/>
      <c r="GW24" s="164"/>
      <c r="GX24" s="164"/>
      <c r="GY24" s="164"/>
      <c r="GZ24" s="164"/>
      <c r="HA24" s="164"/>
      <c r="HB24" s="164"/>
      <c r="HC24" s="164"/>
      <c r="HD24" s="164"/>
      <c r="HE24" s="164"/>
      <c r="HF24" s="164"/>
      <c r="HG24" s="164"/>
      <c r="HH24" s="164"/>
      <c r="HI24" s="164"/>
      <c r="HJ24" s="164"/>
      <c r="HK24" s="164"/>
    </row>
    <row r="25" spans="1:219" s="132" customFormat="1" ht="27" customHeight="1" x14ac:dyDescent="0.2">
      <c r="A25" s="558">
        <v>450</v>
      </c>
      <c r="B25" s="323">
        <v>9</v>
      </c>
      <c r="C25" s="99"/>
      <c r="D25" s="99" t="s">
        <v>49</v>
      </c>
      <c r="E25" s="560" t="s">
        <v>29</v>
      </c>
      <c r="F25" s="561" t="s">
        <v>163</v>
      </c>
      <c r="G25" s="562" t="s">
        <v>93</v>
      </c>
      <c r="H25" s="562" t="s">
        <v>150</v>
      </c>
      <c r="I25" s="562" t="s">
        <v>142</v>
      </c>
      <c r="J25" s="98" t="s">
        <v>150</v>
      </c>
      <c r="K25" s="98">
        <v>1979</v>
      </c>
      <c r="L25" s="98" t="s">
        <v>198</v>
      </c>
      <c r="M25" s="98" t="s">
        <v>267</v>
      </c>
      <c r="N25" s="98"/>
      <c r="O25" s="98" t="e">
        <v>#N/A</v>
      </c>
      <c r="P25" s="98"/>
      <c r="Q25" s="560" t="e">
        <v>#N/A</v>
      </c>
      <c r="R25" s="593" t="s">
        <v>100</v>
      </c>
      <c r="S25" s="564" t="s">
        <v>38</v>
      </c>
      <c r="T25" s="565" t="s">
        <v>21</v>
      </c>
      <c r="U25" s="565" t="s">
        <v>64</v>
      </c>
      <c r="V25" s="566" t="s">
        <v>189</v>
      </c>
      <c r="W25" s="567" t="s">
        <v>236</v>
      </c>
      <c r="X25" s="568" t="s">
        <v>237</v>
      </c>
      <c r="Y25" s="569" t="s">
        <v>236</v>
      </c>
      <c r="Z25" s="568" t="s">
        <v>237</v>
      </c>
      <c r="AA25" s="570" t="s">
        <v>180</v>
      </c>
      <c r="AB25" s="571">
        <v>2</v>
      </c>
      <c r="AC25" s="474" t="s">
        <v>150</v>
      </c>
      <c r="AD25" s="51">
        <v>9</v>
      </c>
      <c r="AE25" s="572">
        <v>2.67</v>
      </c>
      <c r="AF25" s="573"/>
      <c r="AG25" s="51"/>
      <c r="AH25" s="574"/>
      <c r="AI25" s="575"/>
      <c r="AJ25" s="576" t="s">
        <v>144</v>
      </c>
      <c r="AK25" s="577" t="s">
        <v>150</v>
      </c>
      <c r="AL25" s="578">
        <v>2015</v>
      </c>
      <c r="AM25" s="579"/>
      <c r="AN25" s="580"/>
      <c r="AO25" s="581">
        <v>3</v>
      </c>
      <c r="AP25" s="582" t="s">
        <v>150</v>
      </c>
      <c r="AQ25" s="583">
        <v>9</v>
      </c>
      <c r="AR25" s="591">
        <v>3</v>
      </c>
      <c r="AS25" s="51"/>
      <c r="AT25" s="584" t="s">
        <v>139</v>
      </c>
      <c r="AU25" s="585" t="s">
        <v>150</v>
      </c>
      <c r="AV25" s="586" t="s">
        <v>144</v>
      </c>
      <c r="AW25" s="587" t="s">
        <v>150</v>
      </c>
      <c r="AX25" s="588">
        <v>2018</v>
      </c>
      <c r="AY25" s="592"/>
      <c r="AZ25" s="116">
        <v>3</v>
      </c>
      <c r="BA25" s="107">
        <v>3</v>
      </c>
      <c r="BB25" s="589">
        <v>-24219</v>
      </c>
      <c r="BC25" s="104">
        <v>2.34</v>
      </c>
      <c r="BD25" s="104">
        <v>0.33</v>
      </c>
      <c r="BE25" s="109" t="s">
        <v>182</v>
      </c>
      <c r="BF25" s="110"/>
      <c r="BG25" s="213"/>
      <c r="BH25" s="112"/>
      <c r="BI25" s="412"/>
      <c r="BJ25" s="212"/>
      <c r="BK25" s="412"/>
      <c r="BL25" s="135"/>
      <c r="BM25" s="108"/>
      <c r="BN25" s="147"/>
      <c r="BO25" s="111"/>
      <c r="BP25" s="559"/>
      <c r="BQ25" s="112"/>
      <c r="BR25" s="412"/>
      <c r="BS25" s="212"/>
      <c r="BT25" s="412"/>
      <c r="BU25" s="135"/>
      <c r="BV25" s="137"/>
      <c r="BW25" s="116"/>
      <c r="BX25" s="590" t="s">
        <v>64</v>
      </c>
      <c r="BY25" s="109" t="s">
        <v>64</v>
      </c>
      <c r="BZ25" s="100" t="s">
        <v>274</v>
      </c>
      <c r="CA25" s="113" t="s">
        <v>151</v>
      </c>
      <c r="CB25" s="114" t="s">
        <v>90</v>
      </c>
      <c r="CC25" s="103">
        <v>24243</v>
      </c>
      <c r="CD25" s="99" t="s">
        <v>32</v>
      </c>
      <c r="CE25" s="99"/>
      <c r="CF25" s="165"/>
      <c r="CG25" s="99"/>
      <c r="CH25" s="115"/>
      <c r="CI25" s="99" t="s">
        <v>64</v>
      </c>
      <c r="CJ25" s="116" t="s">
        <v>64</v>
      </c>
      <c r="CK25" s="117"/>
      <c r="CL25" s="118"/>
      <c r="CM25" s="117"/>
      <c r="CN25" s="119"/>
      <c r="CO25" s="116" t="s">
        <v>64</v>
      </c>
      <c r="CP25" s="117"/>
      <c r="CQ25" s="118"/>
      <c r="CR25" s="117"/>
      <c r="CS25" s="119"/>
      <c r="CT25" s="120" t="s">
        <v>32</v>
      </c>
      <c r="CU25" s="148" t="s">
        <v>14</v>
      </c>
      <c r="CV25" s="121">
        <v>7</v>
      </c>
      <c r="CW25" s="122">
        <v>2034</v>
      </c>
      <c r="CX25" s="121">
        <v>4</v>
      </c>
      <c r="CY25" s="122">
        <v>2034</v>
      </c>
      <c r="CZ25" s="121">
        <v>1</v>
      </c>
      <c r="DA25" s="122">
        <v>2034</v>
      </c>
      <c r="DB25" s="123" t="s">
        <v>64</v>
      </c>
      <c r="DC25" s="124" t="s">
        <v>57</v>
      </c>
      <c r="DD25" s="124"/>
      <c r="DE25" s="103">
        <v>660</v>
      </c>
      <c r="DF25" s="103">
        <v>-23742</v>
      </c>
      <c r="DG25" s="103">
        <v>-1979</v>
      </c>
      <c r="DH25" s="103" t="s">
        <v>177</v>
      </c>
      <c r="DI25" s="103"/>
      <c r="DJ25" s="103"/>
      <c r="DK25" s="109" t="s">
        <v>58</v>
      </c>
      <c r="DL25" s="117" t="s">
        <v>65</v>
      </c>
      <c r="DM25" s="101"/>
      <c r="DN25" s="99"/>
      <c r="DO25" s="136"/>
      <c r="DP25" s="101"/>
      <c r="DQ25" s="119"/>
      <c r="DR25" s="125"/>
      <c r="DS25" s="126"/>
      <c r="DT25" s="127"/>
      <c r="DU25" s="128"/>
      <c r="DV25" s="102" t="s">
        <v>100</v>
      </c>
      <c r="DW25" s="105" t="s">
        <v>139</v>
      </c>
      <c r="DX25" s="106" t="s">
        <v>150</v>
      </c>
      <c r="DY25" s="141" t="s">
        <v>144</v>
      </c>
      <c r="DZ25" s="106" t="s">
        <v>150</v>
      </c>
      <c r="EA25" s="129">
        <v>2012</v>
      </c>
      <c r="EB25" s="106">
        <v>0</v>
      </c>
      <c r="EC25" s="130" t="s">
        <v>64</v>
      </c>
      <c r="ED25" s="105" t="s">
        <v>139</v>
      </c>
      <c r="EE25" s="106" t="s">
        <v>150</v>
      </c>
      <c r="EF25" s="141" t="s">
        <v>144</v>
      </c>
      <c r="EG25" s="106" t="s">
        <v>150</v>
      </c>
      <c r="EH25" s="129">
        <v>2012</v>
      </c>
      <c r="EI25" s="99"/>
      <c r="EJ25" s="116" t="s">
        <v>64</v>
      </c>
      <c r="EK25" s="131" t="s">
        <v>32</v>
      </c>
      <c r="EL25" s="128"/>
      <c r="FP25" s="164"/>
      <c r="FQ25" s="164"/>
      <c r="FR25" s="164"/>
      <c r="FS25" s="164"/>
      <c r="FT25" s="164"/>
      <c r="FU25" s="164"/>
      <c r="FV25" s="164"/>
      <c r="FW25" s="164"/>
      <c r="FX25" s="164"/>
      <c r="FY25" s="164"/>
      <c r="FZ25" s="164"/>
      <c r="GA25" s="164"/>
      <c r="GB25" s="164"/>
      <c r="GC25" s="164"/>
      <c r="GD25" s="164"/>
      <c r="GE25" s="164"/>
      <c r="GF25" s="164"/>
      <c r="GG25" s="164"/>
      <c r="GH25" s="164"/>
      <c r="GI25" s="164"/>
      <c r="GJ25" s="164"/>
      <c r="GK25" s="164"/>
      <c r="GL25" s="164"/>
      <c r="GM25" s="164"/>
      <c r="GN25" s="164"/>
      <c r="GO25" s="164"/>
      <c r="GP25" s="164"/>
      <c r="GQ25" s="164"/>
      <c r="GR25" s="164"/>
      <c r="GS25" s="164"/>
      <c r="GT25" s="164"/>
      <c r="GU25" s="164"/>
      <c r="GV25" s="164"/>
      <c r="GW25" s="164"/>
      <c r="GX25" s="164"/>
      <c r="GY25" s="164"/>
      <c r="GZ25" s="164"/>
      <c r="HA25" s="164"/>
      <c r="HB25" s="164"/>
      <c r="HC25" s="164"/>
      <c r="HD25" s="164"/>
      <c r="HE25" s="164"/>
      <c r="HF25" s="164"/>
      <c r="HG25" s="164"/>
      <c r="HH25" s="164"/>
      <c r="HI25" s="164"/>
      <c r="HJ25" s="164"/>
      <c r="HK25" s="164"/>
    </row>
    <row r="26" spans="1:219" s="132" customFormat="1" ht="27" customHeight="1" x14ac:dyDescent="0.2">
      <c r="A26" s="558">
        <v>497</v>
      </c>
      <c r="B26" s="323">
        <v>10</v>
      </c>
      <c r="C26" s="99"/>
      <c r="D26" s="99" t="s">
        <v>48</v>
      </c>
      <c r="E26" s="560" t="s">
        <v>166</v>
      </c>
      <c r="F26" s="561" t="s">
        <v>162</v>
      </c>
      <c r="G26" s="562" t="s">
        <v>156</v>
      </c>
      <c r="H26" s="562" t="s">
        <v>150</v>
      </c>
      <c r="I26" s="562" t="s">
        <v>157</v>
      </c>
      <c r="J26" s="98" t="s">
        <v>150</v>
      </c>
      <c r="K26" s="98" t="s">
        <v>175</v>
      </c>
      <c r="L26" s="98" t="s">
        <v>200</v>
      </c>
      <c r="M26" s="98" t="s">
        <v>205</v>
      </c>
      <c r="N26" s="98"/>
      <c r="O26" s="98" t="e">
        <v>#N/A</v>
      </c>
      <c r="P26" s="98"/>
      <c r="Q26" s="560" t="e">
        <v>#N/A</v>
      </c>
      <c r="R26" s="593" t="s">
        <v>0</v>
      </c>
      <c r="S26" s="564" t="s">
        <v>187</v>
      </c>
      <c r="T26" s="565" t="s">
        <v>21</v>
      </c>
      <c r="U26" s="565" t="s">
        <v>64</v>
      </c>
      <c r="V26" s="566" t="s">
        <v>188</v>
      </c>
      <c r="W26" s="567" t="s">
        <v>194</v>
      </c>
      <c r="X26" s="568" t="s">
        <v>190</v>
      </c>
      <c r="Y26" s="569" t="s">
        <v>194</v>
      </c>
      <c r="Z26" s="568" t="s">
        <v>190</v>
      </c>
      <c r="AA26" s="570" t="s">
        <v>180</v>
      </c>
      <c r="AB26" s="571">
        <v>4</v>
      </c>
      <c r="AC26" s="474" t="s">
        <v>150</v>
      </c>
      <c r="AD26" s="51">
        <v>9</v>
      </c>
      <c r="AE26" s="572">
        <v>3.33</v>
      </c>
      <c r="AF26" s="573"/>
      <c r="AG26" s="51"/>
      <c r="AH26" s="574"/>
      <c r="AI26" s="575"/>
      <c r="AJ26" s="576" t="s">
        <v>144</v>
      </c>
      <c r="AK26" s="577" t="s">
        <v>150</v>
      </c>
      <c r="AL26" s="578">
        <v>2015</v>
      </c>
      <c r="AM26" s="579"/>
      <c r="AN26" s="580"/>
      <c r="AO26" s="581">
        <v>5</v>
      </c>
      <c r="AP26" s="582" t="s">
        <v>150</v>
      </c>
      <c r="AQ26" s="583">
        <v>9</v>
      </c>
      <c r="AR26" s="591">
        <v>3.66</v>
      </c>
      <c r="AS26" s="51"/>
      <c r="AT26" s="584" t="s">
        <v>139</v>
      </c>
      <c r="AU26" s="585" t="s">
        <v>150</v>
      </c>
      <c r="AV26" s="586" t="s">
        <v>144</v>
      </c>
      <c r="AW26" s="587" t="s">
        <v>150</v>
      </c>
      <c r="AX26" s="588">
        <v>2018</v>
      </c>
      <c r="AY26" s="592"/>
      <c r="AZ26" s="116">
        <v>3</v>
      </c>
      <c r="BA26" s="107">
        <v>3</v>
      </c>
      <c r="BB26" s="589">
        <v>-24219</v>
      </c>
      <c r="BC26" s="104">
        <v>2.34</v>
      </c>
      <c r="BD26" s="104">
        <v>0.33</v>
      </c>
      <c r="BE26" s="109" t="s">
        <v>181</v>
      </c>
      <c r="BF26" s="110">
        <v>10</v>
      </c>
      <c r="BG26" s="213" t="s">
        <v>134</v>
      </c>
      <c r="BH26" s="112" t="s">
        <v>139</v>
      </c>
      <c r="BI26" s="412" t="s">
        <v>150</v>
      </c>
      <c r="BJ26" s="212">
        <v>6</v>
      </c>
      <c r="BK26" s="412" t="s">
        <v>150</v>
      </c>
      <c r="BL26" s="135">
        <v>2016</v>
      </c>
      <c r="BM26" s="108"/>
      <c r="BN26" s="147"/>
      <c r="BO26" s="111">
        <v>11</v>
      </c>
      <c r="BP26" s="559" t="s">
        <v>134</v>
      </c>
      <c r="BQ26" s="112" t="s">
        <v>139</v>
      </c>
      <c r="BR26" s="412" t="s">
        <v>150</v>
      </c>
      <c r="BS26" s="212">
        <v>6</v>
      </c>
      <c r="BT26" s="412" t="s">
        <v>150</v>
      </c>
      <c r="BU26" s="135">
        <v>2017</v>
      </c>
      <c r="BV26" s="137"/>
      <c r="BW26" s="116"/>
      <c r="BX26" s="590">
        <v>-24210</v>
      </c>
      <c r="BY26" s="109" t="s">
        <v>64</v>
      </c>
      <c r="BZ26" s="100" t="s">
        <v>202</v>
      </c>
      <c r="CA26" s="113" t="s">
        <v>151</v>
      </c>
      <c r="CB26" s="114" t="s">
        <v>90</v>
      </c>
      <c r="CC26" s="103">
        <v>24243</v>
      </c>
      <c r="CD26" s="99" t="s">
        <v>32</v>
      </c>
      <c r="CE26" s="99"/>
      <c r="CF26" s="165"/>
      <c r="CG26" s="99"/>
      <c r="CH26" s="115"/>
      <c r="CI26" s="99" t="s">
        <v>64</v>
      </c>
      <c r="CJ26" s="116" t="s">
        <v>64</v>
      </c>
      <c r="CK26" s="117"/>
      <c r="CL26" s="118"/>
      <c r="CM26" s="117"/>
      <c r="CN26" s="119"/>
      <c r="CO26" s="116" t="s">
        <v>64</v>
      </c>
      <c r="CP26" s="117"/>
      <c r="CQ26" s="118"/>
      <c r="CR26" s="117"/>
      <c r="CS26" s="119"/>
      <c r="CT26" s="120" t="s">
        <v>32</v>
      </c>
      <c r="CU26" s="148" t="s">
        <v>14</v>
      </c>
      <c r="CV26" s="121">
        <v>12</v>
      </c>
      <c r="CW26" s="122">
        <v>2041</v>
      </c>
      <c r="CX26" s="121">
        <v>9</v>
      </c>
      <c r="CY26" s="122">
        <v>2041</v>
      </c>
      <c r="CZ26" s="121">
        <v>6</v>
      </c>
      <c r="DA26" s="122">
        <v>2041</v>
      </c>
      <c r="DB26" s="123" t="s">
        <v>64</v>
      </c>
      <c r="DC26" s="124" t="s">
        <v>57</v>
      </c>
      <c r="DD26" s="124"/>
      <c r="DE26" s="103">
        <v>720</v>
      </c>
      <c r="DF26" s="103">
        <v>-23771</v>
      </c>
      <c r="DG26" s="103">
        <v>-1981</v>
      </c>
      <c r="DH26" s="103" t="s">
        <v>176</v>
      </c>
      <c r="DI26" s="103"/>
      <c r="DJ26" s="103"/>
      <c r="DK26" s="109" t="s">
        <v>58</v>
      </c>
      <c r="DL26" s="117" t="s">
        <v>59</v>
      </c>
      <c r="DM26" s="101">
        <v>2009</v>
      </c>
      <c r="DN26" s="99"/>
      <c r="DO26" s="136"/>
      <c r="DP26" s="101"/>
      <c r="DQ26" s="119"/>
      <c r="DR26" s="125"/>
      <c r="DS26" s="126"/>
      <c r="DT26" s="127"/>
      <c r="DU26" s="128"/>
      <c r="DV26" s="102" t="s">
        <v>167</v>
      </c>
      <c r="DW26" s="105" t="s">
        <v>139</v>
      </c>
      <c r="DX26" s="106" t="s">
        <v>150</v>
      </c>
      <c r="DY26" s="141" t="s">
        <v>144</v>
      </c>
      <c r="DZ26" s="106" t="s">
        <v>150</v>
      </c>
      <c r="EA26" s="129" t="s">
        <v>161</v>
      </c>
      <c r="EB26" s="106">
        <v>0</v>
      </c>
      <c r="EC26" s="130" t="s">
        <v>64</v>
      </c>
      <c r="ED26" s="105" t="s">
        <v>139</v>
      </c>
      <c r="EE26" s="106" t="s">
        <v>150</v>
      </c>
      <c r="EF26" s="141" t="s">
        <v>144</v>
      </c>
      <c r="EG26" s="106" t="s">
        <v>150</v>
      </c>
      <c r="EH26" s="129" t="s">
        <v>161</v>
      </c>
      <c r="EI26" s="99"/>
      <c r="EJ26" s="116" t="s">
        <v>64</v>
      </c>
      <c r="EK26" s="131" t="s">
        <v>32</v>
      </c>
      <c r="EL26" s="128"/>
      <c r="FP26" s="164"/>
      <c r="FQ26" s="164"/>
      <c r="FR26" s="164"/>
      <c r="FS26" s="164"/>
      <c r="FT26" s="164"/>
      <c r="FU26" s="164"/>
      <c r="FV26" s="164"/>
      <c r="FW26" s="164"/>
      <c r="FX26" s="164"/>
      <c r="FY26" s="164"/>
      <c r="FZ26" s="164"/>
      <c r="GA26" s="164"/>
      <c r="GB26" s="164"/>
      <c r="GC26" s="164"/>
      <c r="GD26" s="164"/>
      <c r="GE26" s="164"/>
      <c r="GF26" s="164"/>
      <c r="GG26" s="164"/>
      <c r="GH26" s="164"/>
      <c r="GI26" s="164"/>
      <c r="GJ26" s="164"/>
      <c r="GK26" s="164"/>
      <c r="GL26" s="164"/>
      <c r="GM26" s="164"/>
      <c r="GN26" s="164"/>
      <c r="GO26" s="164"/>
      <c r="GP26" s="164"/>
      <c r="GQ26" s="164"/>
      <c r="GR26" s="164"/>
      <c r="GS26" s="164"/>
      <c r="GT26" s="164"/>
      <c r="GU26" s="164"/>
      <c r="GV26" s="164"/>
      <c r="GW26" s="164"/>
      <c r="GX26" s="164"/>
      <c r="GY26" s="164"/>
      <c r="GZ26" s="164"/>
      <c r="HA26" s="164"/>
      <c r="HB26" s="164"/>
      <c r="HC26" s="164"/>
      <c r="HD26" s="164"/>
      <c r="HE26" s="164"/>
      <c r="HF26" s="164"/>
      <c r="HG26" s="164"/>
      <c r="HH26" s="164"/>
      <c r="HI26" s="164"/>
      <c r="HJ26" s="164"/>
      <c r="HK26" s="164"/>
    </row>
    <row r="27" spans="1:219" s="132" customFormat="1" ht="42.75" customHeight="1" x14ac:dyDescent="0.2">
      <c r="A27" s="558">
        <v>774</v>
      </c>
      <c r="B27" s="323">
        <v>11</v>
      </c>
      <c r="C27" s="99"/>
      <c r="D27" s="99" t="s">
        <v>48</v>
      </c>
      <c r="E27" s="560" t="s">
        <v>20</v>
      </c>
      <c r="F27" s="561" t="s">
        <v>162</v>
      </c>
      <c r="G27" s="562" t="s">
        <v>156</v>
      </c>
      <c r="H27" s="562" t="s">
        <v>150</v>
      </c>
      <c r="I27" s="562" t="s">
        <v>157</v>
      </c>
      <c r="J27" s="98" t="s">
        <v>150</v>
      </c>
      <c r="K27" s="98">
        <v>1988</v>
      </c>
      <c r="L27" s="98" t="s">
        <v>198</v>
      </c>
      <c r="M27" s="98" t="s">
        <v>267</v>
      </c>
      <c r="N27" s="98"/>
      <c r="O27" s="98" t="e">
        <v>#N/A</v>
      </c>
      <c r="P27" s="98"/>
      <c r="Q27" s="560" t="e">
        <v>#N/A</v>
      </c>
      <c r="R27" s="563" t="s">
        <v>2</v>
      </c>
      <c r="S27" s="564" t="s">
        <v>186</v>
      </c>
      <c r="T27" s="565" t="s">
        <v>21</v>
      </c>
      <c r="U27" s="565" t="s">
        <v>64</v>
      </c>
      <c r="V27" s="566" t="s">
        <v>189</v>
      </c>
      <c r="W27" s="567" t="s">
        <v>236</v>
      </c>
      <c r="X27" s="568" t="s">
        <v>237</v>
      </c>
      <c r="Y27" s="569" t="s">
        <v>236</v>
      </c>
      <c r="Z27" s="568" t="s">
        <v>237</v>
      </c>
      <c r="AA27" s="570" t="s">
        <v>180</v>
      </c>
      <c r="AB27" s="571">
        <v>2</v>
      </c>
      <c r="AC27" s="474" t="s">
        <v>150</v>
      </c>
      <c r="AD27" s="51">
        <v>9</v>
      </c>
      <c r="AE27" s="572">
        <v>2.67</v>
      </c>
      <c r="AF27" s="573"/>
      <c r="AG27" s="51"/>
      <c r="AH27" s="574"/>
      <c r="AI27" s="575"/>
      <c r="AJ27" s="576" t="s">
        <v>144</v>
      </c>
      <c r="AK27" s="577" t="s">
        <v>150</v>
      </c>
      <c r="AL27" s="578">
        <v>2015</v>
      </c>
      <c r="AM27" s="579"/>
      <c r="AN27" s="580"/>
      <c r="AO27" s="581">
        <v>3</v>
      </c>
      <c r="AP27" s="582" t="s">
        <v>150</v>
      </c>
      <c r="AQ27" s="583">
        <v>9</v>
      </c>
      <c r="AR27" s="591">
        <v>3</v>
      </c>
      <c r="AS27" s="51"/>
      <c r="AT27" s="584" t="s">
        <v>139</v>
      </c>
      <c r="AU27" s="585" t="s">
        <v>150</v>
      </c>
      <c r="AV27" s="586" t="s">
        <v>144</v>
      </c>
      <c r="AW27" s="587" t="s">
        <v>150</v>
      </c>
      <c r="AX27" s="588">
        <v>2018</v>
      </c>
      <c r="AY27" s="592"/>
      <c r="AZ27" s="116">
        <v>3</v>
      </c>
      <c r="BA27" s="107">
        <v>3</v>
      </c>
      <c r="BB27" s="589">
        <v>-24219</v>
      </c>
      <c r="BC27" s="104">
        <v>2.34</v>
      </c>
      <c r="BD27" s="104">
        <v>0.33</v>
      </c>
      <c r="BE27" s="109" t="s">
        <v>182</v>
      </c>
      <c r="BF27" s="110"/>
      <c r="BG27" s="213"/>
      <c r="BH27" s="112"/>
      <c r="BI27" s="412"/>
      <c r="BJ27" s="212"/>
      <c r="BK27" s="412"/>
      <c r="BL27" s="135"/>
      <c r="BM27" s="108"/>
      <c r="BN27" s="147"/>
      <c r="BO27" s="111"/>
      <c r="BP27" s="559"/>
      <c r="BQ27" s="112"/>
      <c r="BR27" s="412"/>
      <c r="BS27" s="212"/>
      <c r="BT27" s="412"/>
      <c r="BU27" s="135"/>
      <c r="BV27" s="137"/>
      <c r="BW27" s="116"/>
      <c r="BX27" s="590" t="s">
        <v>64</v>
      </c>
      <c r="BY27" s="109" t="s">
        <v>64</v>
      </c>
      <c r="BZ27" s="100" t="s">
        <v>275</v>
      </c>
      <c r="CA27" s="113" t="s">
        <v>151</v>
      </c>
      <c r="CB27" s="114" t="s">
        <v>90</v>
      </c>
      <c r="CC27" s="103">
        <v>24243</v>
      </c>
      <c r="CD27" s="99" t="s">
        <v>32</v>
      </c>
      <c r="CE27" s="99"/>
      <c r="CF27" s="165"/>
      <c r="CG27" s="99"/>
      <c r="CH27" s="115"/>
      <c r="CI27" s="99" t="s">
        <v>64</v>
      </c>
      <c r="CJ27" s="116" t="s">
        <v>64</v>
      </c>
      <c r="CK27" s="117"/>
      <c r="CL27" s="118"/>
      <c r="CM27" s="117"/>
      <c r="CN27" s="119"/>
      <c r="CO27" s="116" t="s">
        <v>64</v>
      </c>
      <c r="CP27" s="117"/>
      <c r="CQ27" s="118"/>
      <c r="CR27" s="117"/>
      <c r="CS27" s="119"/>
      <c r="CT27" s="120" t="s">
        <v>32</v>
      </c>
      <c r="CU27" s="148" t="s">
        <v>14</v>
      </c>
      <c r="CV27" s="121">
        <v>12</v>
      </c>
      <c r="CW27" s="122">
        <v>2048</v>
      </c>
      <c r="CX27" s="121">
        <v>9</v>
      </c>
      <c r="CY27" s="122">
        <v>2048</v>
      </c>
      <c r="CZ27" s="121">
        <v>6</v>
      </c>
      <c r="DA27" s="122">
        <v>2048</v>
      </c>
      <c r="DB27" s="123" t="s">
        <v>64</v>
      </c>
      <c r="DC27" s="124" t="s">
        <v>57</v>
      </c>
      <c r="DD27" s="124"/>
      <c r="DE27" s="103">
        <v>720</v>
      </c>
      <c r="DF27" s="103">
        <v>-23855</v>
      </c>
      <c r="DG27" s="103">
        <v>-1988</v>
      </c>
      <c r="DH27" s="103" t="s">
        <v>176</v>
      </c>
      <c r="DI27" s="103"/>
      <c r="DJ27" s="103"/>
      <c r="DK27" s="109" t="s">
        <v>58</v>
      </c>
      <c r="DL27" s="117" t="s">
        <v>65</v>
      </c>
      <c r="DM27" s="101"/>
      <c r="DN27" s="99"/>
      <c r="DO27" s="136"/>
      <c r="DP27" s="101"/>
      <c r="DQ27" s="119"/>
      <c r="DR27" s="125"/>
      <c r="DS27" s="126"/>
      <c r="DT27" s="127"/>
      <c r="DU27" s="128"/>
      <c r="DV27" s="102" t="s">
        <v>2</v>
      </c>
      <c r="DW27" s="105" t="s">
        <v>148</v>
      </c>
      <c r="DX27" s="106" t="s">
        <v>150</v>
      </c>
      <c r="DY27" s="141" t="s">
        <v>140</v>
      </c>
      <c r="DZ27" s="106" t="s">
        <v>150</v>
      </c>
      <c r="EA27" s="129" t="s">
        <v>161</v>
      </c>
      <c r="EB27" s="106">
        <v>14</v>
      </c>
      <c r="EC27" s="130" t="s">
        <v>183</v>
      </c>
      <c r="ED27" s="105" t="s">
        <v>139</v>
      </c>
      <c r="EE27" s="106" t="s">
        <v>150</v>
      </c>
      <c r="EF27" s="141" t="s">
        <v>144</v>
      </c>
      <c r="EG27" s="106" t="s">
        <v>150</v>
      </c>
      <c r="EH27" s="129" t="s">
        <v>161</v>
      </c>
      <c r="EI27" s="99"/>
      <c r="EJ27" s="116" t="s">
        <v>64</v>
      </c>
      <c r="EK27" s="131" t="s">
        <v>32</v>
      </c>
      <c r="EL27" s="128"/>
      <c r="FP27" s="164"/>
      <c r="FQ27" s="164"/>
      <c r="FR27" s="164"/>
      <c r="FS27" s="164"/>
      <c r="FT27" s="164"/>
      <c r="FU27" s="164"/>
      <c r="FV27" s="164"/>
      <c r="FW27" s="164"/>
      <c r="FX27" s="164"/>
      <c r="FY27" s="164"/>
      <c r="FZ27" s="164"/>
      <c r="GA27" s="164"/>
      <c r="GB27" s="164"/>
      <c r="GC27" s="164"/>
      <c r="GD27" s="164"/>
      <c r="GE27" s="164"/>
      <c r="GF27" s="164"/>
      <c r="GG27" s="164"/>
      <c r="GH27" s="164"/>
      <c r="GI27" s="164"/>
      <c r="GJ27" s="164"/>
      <c r="GK27" s="164"/>
      <c r="GL27" s="164"/>
      <c r="GM27" s="164"/>
      <c r="GN27" s="164"/>
      <c r="GO27" s="164"/>
      <c r="GP27" s="164"/>
      <c r="GQ27" s="164"/>
      <c r="GR27" s="164"/>
      <c r="GS27" s="164"/>
      <c r="GT27" s="164"/>
      <c r="GU27" s="164"/>
      <c r="GV27" s="164"/>
      <c r="GW27" s="164"/>
      <c r="GX27" s="164"/>
      <c r="GY27" s="164"/>
      <c r="GZ27" s="164"/>
      <c r="HA27" s="164"/>
      <c r="HB27" s="164"/>
      <c r="HC27" s="164"/>
      <c r="HD27" s="164"/>
      <c r="HE27" s="164"/>
      <c r="HF27" s="164"/>
      <c r="HG27" s="164"/>
      <c r="HH27" s="164"/>
      <c r="HI27" s="164"/>
      <c r="HJ27" s="164"/>
      <c r="HK27" s="164"/>
    </row>
    <row r="28" spans="1:219" s="132" customFormat="1" ht="42.75" customHeight="1" x14ac:dyDescent="0.2">
      <c r="A28" s="558">
        <v>795</v>
      </c>
      <c r="B28" s="553">
        <v>12</v>
      </c>
      <c r="C28" s="99"/>
      <c r="D28" s="99" t="s">
        <v>48</v>
      </c>
      <c r="E28" s="597" t="s">
        <v>104</v>
      </c>
      <c r="F28" s="598" t="s">
        <v>162</v>
      </c>
      <c r="G28" s="599" t="s">
        <v>156</v>
      </c>
      <c r="H28" s="599" t="s">
        <v>150</v>
      </c>
      <c r="I28" s="599" t="s">
        <v>144</v>
      </c>
      <c r="J28" s="600" t="s">
        <v>150</v>
      </c>
      <c r="K28" s="600" t="s">
        <v>125</v>
      </c>
      <c r="L28" s="600" t="s">
        <v>198</v>
      </c>
      <c r="M28" s="600" t="s">
        <v>267</v>
      </c>
      <c r="N28" s="600"/>
      <c r="O28" s="600" t="e">
        <v>#N/A</v>
      </c>
      <c r="P28" s="600"/>
      <c r="Q28" s="597" t="e">
        <v>#N/A</v>
      </c>
      <c r="R28" s="563" t="s">
        <v>155</v>
      </c>
      <c r="S28" s="580" t="s">
        <v>186</v>
      </c>
      <c r="T28" s="601" t="s">
        <v>107</v>
      </c>
      <c r="U28" s="601" t="s">
        <v>108</v>
      </c>
      <c r="V28" s="602" t="s">
        <v>189</v>
      </c>
      <c r="W28" s="603" t="s">
        <v>108</v>
      </c>
      <c r="X28" s="604" t="s">
        <v>56</v>
      </c>
      <c r="Y28" s="605" t="s">
        <v>149</v>
      </c>
      <c r="Z28" s="604" t="s">
        <v>55</v>
      </c>
      <c r="AA28" s="606" t="s">
        <v>180</v>
      </c>
      <c r="AB28" s="607">
        <v>8</v>
      </c>
      <c r="AC28" s="608" t="s">
        <v>150</v>
      </c>
      <c r="AD28" s="609">
        <v>12</v>
      </c>
      <c r="AE28" s="610">
        <v>2.76</v>
      </c>
      <c r="AF28" s="611"/>
      <c r="AG28" s="609"/>
      <c r="AH28" s="574"/>
      <c r="AI28" s="575"/>
      <c r="AJ28" s="576" t="s">
        <v>144</v>
      </c>
      <c r="AK28" s="577" t="s">
        <v>150</v>
      </c>
      <c r="AL28" s="578">
        <v>2016</v>
      </c>
      <c r="AM28" s="579"/>
      <c r="AN28" s="580"/>
      <c r="AO28" s="612">
        <v>9</v>
      </c>
      <c r="AP28" s="613" t="s">
        <v>150</v>
      </c>
      <c r="AQ28" s="614">
        <v>12</v>
      </c>
      <c r="AR28" s="591">
        <v>2.94</v>
      </c>
      <c r="AS28" s="609"/>
      <c r="AT28" s="574" t="s">
        <v>139</v>
      </c>
      <c r="AU28" s="575" t="s">
        <v>150</v>
      </c>
      <c r="AV28" s="615" t="s">
        <v>144</v>
      </c>
      <c r="AW28" s="577" t="s">
        <v>150</v>
      </c>
      <c r="AX28" s="578">
        <v>2018</v>
      </c>
      <c r="AY28" s="592"/>
      <c r="AZ28" s="116">
        <v>3</v>
      </c>
      <c r="BA28" s="107">
        <v>2</v>
      </c>
      <c r="BB28" s="589">
        <v>-24219</v>
      </c>
      <c r="BC28" s="104">
        <v>1.5</v>
      </c>
      <c r="BD28" s="104">
        <v>0.18</v>
      </c>
      <c r="BE28" s="109" t="s">
        <v>182</v>
      </c>
      <c r="BF28" s="110"/>
      <c r="BG28" s="213"/>
      <c r="BH28" s="112"/>
      <c r="BI28" s="412"/>
      <c r="BJ28" s="212"/>
      <c r="BK28" s="412"/>
      <c r="BL28" s="135"/>
      <c r="BM28" s="108"/>
      <c r="BN28" s="147"/>
      <c r="BO28" s="111"/>
      <c r="BP28" s="559"/>
      <c r="BQ28" s="112"/>
      <c r="BR28" s="412"/>
      <c r="BS28" s="212"/>
      <c r="BT28" s="412"/>
      <c r="BU28" s="135"/>
      <c r="BV28" s="137"/>
      <c r="BW28" s="116"/>
      <c r="BX28" s="590" t="s">
        <v>64</v>
      </c>
      <c r="BY28" s="109" t="s">
        <v>64</v>
      </c>
      <c r="BZ28" s="100" t="s">
        <v>275</v>
      </c>
      <c r="CA28" s="113" t="s">
        <v>151</v>
      </c>
      <c r="CB28" s="114" t="s">
        <v>90</v>
      </c>
      <c r="CC28" s="103">
        <v>24231</v>
      </c>
      <c r="CD28" s="99" t="s">
        <v>32</v>
      </c>
      <c r="CE28" s="99"/>
      <c r="CF28" s="165"/>
      <c r="CG28" s="99"/>
      <c r="CH28" s="115"/>
      <c r="CI28" s="99" t="s">
        <v>64</v>
      </c>
      <c r="CJ28" s="116" t="s">
        <v>64</v>
      </c>
      <c r="CK28" s="117"/>
      <c r="CL28" s="118"/>
      <c r="CM28" s="117"/>
      <c r="CN28" s="119"/>
      <c r="CO28" s="116" t="s">
        <v>64</v>
      </c>
      <c r="CP28" s="117"/>
      <c r="CQ28" s="118"/>
      <c r="CR28" s="117"/>
      <c r="CS28" s="119"/>
      <c r="CT28" s="120" t="s">
        <v>32</v>
      </c>
      <c r="CU28" s="148" t="s">
        <v>14</v>
      </c>
      <c r="CV28" s="121">
        <v>4</v>
      </c>
      <c r="CW28" s="122">
        <v>2039</v>
      </c>
      <c r="CX28" s="121">
        <v>1</v>
      </c>
      <c r="CY28" s="122">
        <v>2039</v>
      </c>
      <c r="CZ28" s="121">
        <v>10</v>
      </c>
      <c r="DA28" s="122">
        <v>2038</v>
      </c>
      <c r="DB28" s="123" t="s">
        <v>64</v>
      </c>
      <c r="DC28" s="124" t="s">
        <v>57</v>
      </c>
      <c r="DD28" s="124"/>
      <c r="DE28" s="103">
        <v>720</v>
      </c>
      <c r="DF28" s="103">
        <v>-23739</v>
      </c>
      <c r="DG28" s="103">
        <v>-1979</v>
      </c>
      <c r="DH28" s="103" t="s">
        <v>176</v>
      </c>
      <c r="DI28" s="103"/>
      <c r="DJ28" s="103"/>
      <c r="DK28" s="109" t="s">
        <v>58</v>
      </c>
      <c r="DL28" s="117" t="s">
        <v>65</v>
      </c>
      <c r="DM28" s="101"/>
      <c r="DN28" s="99"/>
      <c r="DO28" s="136"/>
      <c r="DP28" s="101"/>
      <c r="DQ28" s="119"/>
      <c r="DR28" s="125"/>
      <c r="DS28" s="126"/>
      <c r="DT28" s="127"/>
      <c r="DU28" s="128"/>
      <c r="DV28" s="102" t="s">
        <v>154</v>
      </c>
      <c r="DW28" s="105" t="s">
        <v>139</v>
      </c>
      <c r="DX28" s="106" t="s">
        <v>150</v>
      </c>
      <c r="DY28" s="141" t="s">
        <v>144</v>
      </c>
      <c r="DZ28" s="106" t="s">
        <v>150</v>
      </c>
      <c r="EA28" s="129" t="s">
        <v>161</v>
      </c>
      <c r="EB28" s="106">
        <v>0</v>
      </c>
      <c r="EC28" s="130" t="s">
        <v>64</v>
      </c>
      <c r="ED28" s="105" t="s">
        <v>139</v>
      </c>
      <c r="EE28" s="106" t="s">
        <v>150</v>
      </c>
      <c r="EF28" s="141" t="s">
        <v>144</v>
      </c>
      <c r="EG28" s="106" t="s">
        <v>150</v>
      </c>
      <c r="EH28" s="129" t="s">
        <v>161</v>
      </c>
      <c r="EI28" s="99"/>
      <c r="EJ28" s="116" t="s">
        <v>64</v>
      </c>
      <c r="EK28" s="131" t="s">
        <v>32</v>
      </c>
      <c r="EL28" s="128"/>
      <c r="FP28" s="164"/>
      <c r="FQ28" s="164"/>
      <c r="FR28" s="164"/>
      <c r="FS28" s="164"/>
      <c r="FT28" s="164"/>
      <c r="FU28" s="164"/>
      <c r="FV28" s="164"/>
      <c r="FW28" s="164"/>
      <c r="FX28" s="164"/>
      <c r="FY28" s="164"/>
      <c r="FZ28" s="164"/>
      <c r="GA28" s="164"/>
      <c r="GB28" s="164"/>
      <c r="GC28" s="164"/>
      <c r="GD28" s="164"/>
      <c r="GE28" s="164"/>
      <c r="GF28" s="164"/>
      <c r="GG28" s="164"/>
      <c r="GH28" s="164"/>
      <c r="GI28" s="164"/>
      <c r="GJ28" s="164"/>
      <c r="GK28" s="164"/>
      <c r="GL28" s="164"/>
      <c r="GM28" s="164"/>
      <c r="GN28" s="164"/>
      <c r="GO28" s="164"/>
      <c r="GP28" s="164"/>
      <c r="GQ28" s="164"/>
      <c r="GR28" s="164"/>
      <c r="GS28" s="164"/>
      <c r="GT28" s="164"/>
      <c r="GU28" s="164"/>
      <c r="GV28" s="164"/>
      <c r="GW28" s="164"/>
      <c r="GX28" s="164"/>
      <c r="GY28" s="164"/>
      <c r="GZ28" s="164"/>
      <c r="HA28" s="164"/>
      <c r="HB28" s="164"/>
      <c r="HC28" s="164"/>
      <c r="HD28" s="164"/>
      <c r="HE28" s="164"/>
      <c r="HF28" s="164"/>
      <c r="HG28" s="164"/>
      <c r="HH28" s="164"/>
      <c r="HI28" s="164"/>
      <c r="HJ28" s="164"/>
      <c r="HK28" s="164"/>
    </row>
    <row r="29" spans="1:219" s="132" customFormat="1" ht="42.75" customHeight="1" x14ac:dyDescent="0.2">
      <c r="A29" s="558">
        <v>800</v>
      </c>
      <c r="B29" s="323">
        <v>13</v>
      </c>
      <c r="C29" s="99"/>
      <c r="D29" s="99" t="s">
        <v>48</v>
      </c>
      <c r="E29" s="560" t="s">
        <v>105</v>
      </c>
      <c r="F29" s="561" t="s">
        <v>162</v>
      </c>
      <c r="G29" s="562" t="s">
        <v>157</v>
      </c>
      <c r="H29" s="562" t="s">
        <v>150</v>
      </c>
      <c r="I29" s="562" t="s">
        <v>140</v>
      </c>
      <c r="J29" s="98" t="s">
        <v>150</v>
      </c>
      <c r="K29" s="98" t="s">
        <v>132</v>
      </c>
      <c r="L29" s="98" t="s">
        <v>198</v>
      </c>
      <c r="M29" s="98" t="s">
        <v>267</v>
      </c>
      <c r="N29" s="98"/>
      <c r="O29" s="98" t="e">
        <v>#N/A</v>
      </c>
      <c r="P29" s="98"/>
      <c r="Q29" s="560" t="e">
        <v>#N/A</v>
      </c>
      <c r="R29" s="563" t="s">
        <v>155</v>
      </c>
      <c r="S29" s="564" t="s">
        <v>186</v>
      </c>
      <c r="T29" s="565" t="s">
        <v>107</v>
      </c>
      <c r="U29" s="565" t="s">
        <v>108</v>
      </c>
      <c r="V29" s="566" t="s">
        <v>189</v>
      </c>
      <c r="W29" s="567" t="s">
        <v>108</v>
      </c>
      <c r="X29" s="568" t="s">
        <v>56</v>
      </c>
      <c r="Y29" s="569" t="s">
        <v>149</v>
      </c>
      <c r="Z29" s="568" t="s">
        <v>55</v>
      </c>
      <c r="AA29" s="570" t="s">
        <v>180</v>
      </c>
      <c r="AB29" s="571">
        <v>6</v>
      </c>
      <c r="AC29" s="474" t="s">
        <v>150</v>
      </c>
      <c r="AD29" s="51">
        <v>12</v>
      </c>
      <c r="AE29" s="572">
        <v>2.4</v>
      </c>
      <c r="AF29" s="573"/>
      <c r="AG29" s="51"/>
      <c r="AH29" s="574"/>
      <c r="AI29" s="575"/>
      <c r="AJ29" s="576" t="s">
        <v>144</v>
      </c>
      <c r="AK29" s="577" t="s">
        <v>150</v>
      </c>
      <c r="AL29" s="578">
        <v>2016</v>
      </c>
      <c r="AM29" s="579"/>
      <c r="AN29" s="580"/>
      <c r="AO29" s="581">
        <v>7</v>
      </c>
      <c r="AP29" s="582" t="s">
        <v>150</v>
      </c>
      <c r="AQ29" s="583">
        <v>12</v>
      </c>
      <c r="AR29" s="591">
        <v>2.58</v>
      </c>
      <c r="AS29" s="51"/>
      <c r="AT29" s="584" t="s">
        <v>139</v>
      </c>
      <c r="AU29" s="585" t="s">
        <v>150</v>
      </c>
      <c r="AV29" s="586" t="s">
        <v>144</v>
      </c>
      <c r="AW29" s="587" t="s">
        <v>150</v>
      </c>
      <c r="AX29" s="588">
        <v>2018</v>
      </c>
      <c r="AY29" s="592"/>
      <c r="AZ29" s="116">
        <v>3</v>
      </c>
      <c r="BA29" s="107">
        <v>2</v>
      </c>
      <c r="BB29" s="589">
        <v>-24219</v>
      </c>
      <c r="BC29" s="104">
        <v>1.5</v>
      </c>
      <c r="BD29" s="104">
        <v>0.18</v>
      </c>
      <c r="BE29" s="109" t="s">
        <v>182</v>
      </c>
      <c r="BF29" s="110"/>
      <c r="BG29" s="213"/>
      <c r="BH29" s="112"/>
      <c r="BI29" s="412"/>
      <c r="BJ29" s="212"/>
      <c r="BK29" s="412"/>
      <c r="BL29" s="135"/>
      <c r="BM29" s="108"/>
      <c r="BN29" s="147"/>
      <c r="BO29" s="111"/>
      <c r="BP29" s="559"/>
      <c r="BQ29" s="112"/>
      <c r="BR29" s="412"/>
      <c r="BS29" s="212"/>
      <c r="BT29" s="412"/>
      <c r="BU29" s="135"/>
      <c r="BV29" s="137"/>
      <c r="BW29" s="116"/>
      <c r="BX29" s="590" t="s">
        <v>64</v>
      </c>
      <c r="BY29" s="109" t="s">
        <v>64</v>
      </c>
      <c r="BZ29" s="100" t="s">
        <v>275</v>
      </c>
      <c r="CA29" s="113" t="s">
        <v>151</v>
      </c>
      <c r="CB29" s="114" t="s">
        <v>90</v>
      </c>
      <c r="CC29" s="103">
        <v>24231</v>
      </c>
      <c r="CD29" s="99" t="s">
        <v>32</v>
      </c>
      <c r="CE29" s="99"/>
      <c r="CF29" s="165"/>
      <c r="CG29" s="99"/>
      <c r="CH29" s="115"/>
      <c r="CI29" s="99" t="s">
        <v>64</v>
      </c>
      <c r="CJ29" s="116" t="s">
        <v>64</v>
      </c>
      <c r="CK29" s="117"/>
      <c r="CL29" s="118"/>
      <c r="CM29" s="117"/>
      <c r="CN29" s="119"/>
      <c r="CO29" s="116" t="s">
        <v>64</v>
      </c>
      <c r="CP29" s="117"/>
      <c r="CQ29" s="118"/>
      <c r="CR29" s="117"/>
      <c r="CS29" s="119"/>
      <c r="CT29" s="120" t="s">
        <v>32</v>
      </c>
      <c r="CU29" s="148" t="s">
        <v>14</v>
      </c>
      <c r="CV29" s="121">
        <v>3</v>
      </c>
      <c r="CW29" s="122">
        <v>2020</v>
      </c>
      <c r="CX29" s="121">
        <v>12</v>
      </c>
      <c r="CY29" s="122">
        <v>2019</v>
      </c>
      <c r="CZ29" s="121">
        <v>9</v>
      </c>
      <c r="DA29" s="122">
        <v>2019</v>
      </c>
      <c r="DB29" s="123" t="s">
        <v>64</v>
      </c>
      <c r="DC29" s="124" t="s">
        <v>57</v>
      </c>
      <c r="DD29" s="124"/>
      <c r="DE29" s="103">
        <v>720</v>
      </c>
      <c r="DF29" s="103">
        <v>-23510</v>
      </c>
      <c r="DG29" s="103">
        <v>-1960</v>
      </c>
      <c r="DH29" s="103" t="s">
        <v>176</v>
      </c>
      <c r="DI29" s="103"/>
      <c r="DJ29" s="103"/>
      <c r="DK29" s="109" t="s">
        <v>58</v>
      </c>
      <c r="DL29" s="117" t="s">
        <v>65</v>
      </c>
      <c r="DM29" s="101"/>
      <c r="DN29" s="99"/>
      <c r="DO29" s="136"/>
      <c r="DP29" s="101"/>
      <c r="DQ29" s="119"/>
      <c r="DR29" s="125"/>
      <c r="DS29" s="126"/>
      <c r="DT29" s="127"/>
      <c r="DU29" s="128"/>
      <c r="DV29" s="102" t="s">
        <v>154</v>
      </c>
      <c r="DW29" s="105" t="s">
        <v>139</v>
      </c>
      <c r="DX29" s="106" t="s">
        <v>150</v>
      </c>
      <c r="DY29" s="141" t="s">
        <v>144</v>
      </c>
      <c r="DZ29" s="106" t="s">
        <v>150</v>
      </c>
      <c r="EA29" s="129" t="s">
        <v>161</v>
      </c>
      <c r="EB29" s="106">
        <v>0</v>
      </c>
      <c r="EC29" s="130" t="s">
        <v>64</v>
      </c>
      <c r="ED29" s="105" t="s">
        <v>139</v>
      </c>
      <c r="EE29" s="106" t="s">
        <v>150</v>
      </c>
      <c r="EF29" s="141" t="s">
        <v>144</v>
      </c>
      <c r="EG29" s="106" t="s">
        <v>150</v>
      </c>
      <c r="EH29" s="129" t="s">
        <v>161</v>
      </c>
      <c r="EI29" s="99"/>
      <c r="EJ29" s="116" t="s">
        <v>64</v>
      </c>
      <c r="EK29" s="131" t="s">
        <v>32</v>
      </c>
      <c r="EL29" s="128"/>
      <c r="FP29" s="164"/>
      <c r="FQ29" s="164"/>
      <c r="FR29" s="164"/>
      <c r="FS29" s="164"/>
      <c r="FT29" s="164"/>
      <c r="FU29" s="164"/>
      <c r="FV29" s="164"/>
      <c r="FW29" s="164"/>
      <c r="FX29" s="164"/>
      <c r="FY29" s="164"/>
      <c r="FZ29" s="164"/>
      <c r="GA29" s="164"/>
      <c r="GB29" s="164"/>
      <c r="GC29" s="164"/>
      <c r="GD29" s="164"/>
      <c r="GE29" s="164"/>
      <c r="GF29" s="164"/>
      <c r="GG29" s="164"/>
      <c r="GH29" s="164"/>
      <c r="GI29" s="164"/>
      <c r="GJ29" s="164"/>
      <c r="GK29" s="164"/>
      <c r="GL29" s="164"/>
      <c r="GM29" s="164"/>
      <c r="GN29" s="164"/>
      <c r="GO29" s="164"/>
      <c r="GP29" s="164"/>
      <c r="GQ29" s="164"/>
      <c r="GR29" s="164"/>
      <c r="GS29" s="164"/>
      <c r="GT29" s="164"/>
      <c r="GU29" s="164"/>
      <c r="GV29" s="164"/>
      <c r="GW29" s="164"/>
      <c r="GX29" s="164"/>
      <c r="GY29" s="164"/>
      <c r="GZ29" s="164"/>
      <c r="HA29" s="164"/>
      <c r="HB29" s="164"/>
      <c r="HC29" s="164"/>
      <c r="HD29" s="164"/>
      <c r="HE29" s="164"/>
      <c r="HF29" s="164"/>
      <c r="HG29" s="164"/>
      <c r="HH29" s="164"/>
      <c r="HI29" s="164"/>
      <c r="HJ29" s="164"/>
      <c r="HK29" s="164"/>
    </row>
    <row r="30" spans="1:219" s="132" customFormat="1" ht="42.75" customHeight="1" x14ac:dyDescent="0.2">
      <c r="A30" s="558">
        <v>829</v>
      </c>
      <c r="B30" s="616">
        <v>14</v>
      </c>
      <c r="C30" s="99"/>
      <c r="D30" s="99" t="s">
        <v>48</v>
      </c>
      <c r="E30" s="597" t="s">
        <v>17</v>
      </c>
      <c r="F30" s="598" t="s">
        <v>162</v>
      </c>
      <c r="G30" s="599" t="s">
        <v>95</v>
      </c>
      <c r="H30" s="599" t="s">
        <v>150</v>
      </c>
      <c r="I30" s="599" t="s">
        <v>140</v>
      </c>
      <c r="J30" s="600" t="s">
        <v>150</v>
      </c>
      <c r="K30" s="600">
        <v>1979</v>
      </c>
      <c r="L30" s="600" t="s">
        <v>200</v>
      </c>
      <c r="M30" s="600" t="s">
        <v>205</v>
      </c>
      <c r="N30" s="600"/>
      <c r="O30" s="600" t="s">
        <v>18</v>
      </c>
      <c r="P30" s="600" t="s">
        <v>83</v>
      </c>
      <c r="Q30" s="597" t="s">
        <v>84</v>
      </c>
      <c r="R30" s="563" t="s">
        <v>53</v>
      </c>
      <c r="S30" s="580" t="s">
        <v>186</v>
      </c>
      <c r="T30" s="601" t="s">
        <v>21</v>
      </c>
      <c r="U30" s="601" t="s">
        <v>64</v>
      </c>
      <c r="V30" s="602" t="s">
        <v>189</v>
      </c>
      <c r="W30" s="603" t="s">
        <v>138</v>
      </c>
      <c r="X30" s="604" t="s">
        <v>54</v>
      </c>
      <c r="Y30" s="605" t="s">
        <v>138</v>
      </c>
      <c r="Z30" s="604" t="s">
        <v>54</v>
      </c>
      <c r="AA30" s="606" t="s">
        <v>180</v>
      </c>
      <c r="AB30" s="607">
        <v>5</v>
      </c>
      <c r="AC30" s="608" t="s">
        <v>150</v>
      </c>
      <c r="AD30" s="609">
        <v>9</v>
      </c>
      <c r="AE30" s="610">
        <v>3.66</v>
      </c>
      <c r="AF30" s="611"/>
      <c r="AG30" s="609"/>
      <c r="AH30" s="574"/>
      <c r="AI30" s="575"/>
      <c r="AJ30" s="576" t="s">
        <v>144</v>
      </c>
      <c r="AK30" s="577" t="s">
        <v>150</v>
      </c>
      <c r="AL30" s="578">
        <v>2015</v>
      </c>
      <c r="AM30" s="579"/>
      <c r="AN30" s="580"/>
      <c r="AO30" s="612">
        <v>6</v>
      </c>
      <c r="AP30" s="613" t="s">
        <v>150</v>
      </c>
      <c r="AQ30" s="614">
        <v>9</v>
      </c>
      <c r="AR30" s="591">
        <v>3.99</v>
      </c>
      <c r="AS30" s="609"/>
      <c r="AT30" s="574" t="s">
        <v>139</v>
      </c>
      <c r="AU30" s="575" t="s">
        <v>150</v>
      </c>
      <c r="AV30" s="615" t="s">
        <v>144</v>
      </c>
      <c r="AW30" s="577" t="s">
        <v>150</v>
      </c>
      <c r="AX30" s="578">
        <v>2018</v>
      </c>
      <c r="AY30" s="592"/>
      <c r="AZ30" s="116">
        <v>3</v>
      </c>
      <c r="BA30" s="107">
        <v>3</v>
      </c>
      <c r="BB30" s="589">
        <v>-24219</v>
      </c>
      <c r="BC30" s="104">
        <v>2.34</v>
      </c>
      <c r="BD30" s="104">
        <v>0.33</v>
      </c>
      <c r="BE30" s="109" t="s">
        <v>182</v>
      </c>
      <c r="BF30" s="110"/>
      <c r="BG30" s="213"/>
      <c r="BH30" s="112"/>
      <c r="BI30" s="412"/>
      <c r="BJ30" s="212"/>
      <c r="BK30" s="412"/>
      <c r="BL30" s="135"/>
      <c r="BM30" s="108"/>
      <c r="BN30" s="147"/>
      <c r="BO30" s="111"/>
      <c r="BP30" s="559"/>
      <c r="BQ30" s="112"/>
      <c r="BR30" s="412"/>
      <c r="BS30" s="212"/>
      <c r="BT30" s="412"/>
      <c r="BU30" s="135"/>
      <c r="BV30" s="137"/>
      <c r="BW30" s="116"/>
      <c r="BX30" s="590" t="s">
        <v>64</v>
      </c>
      <c r="BY30" s="109" t="s">
        <v>64</v>
      </c>
      <c r="BZ30" s="100" t="s">
        <v>275</v>
      </c>
      <c r="CA30" s="113" t="s">
        <v>151</v>
      </c>
      <c r="CB30" s="114" t="s">
        <v>90</v>
      </c>
      <c r="CC30" s="103">
        <v>24243</v>
      </c>
      <c r="CD30" s="99" t="s">
        <v>111</v>
      </c>
      <c r="CE30" s="99">
        <v>2012</v>
      </c>
      <c r="CF30" s="165" t="s">
        <v>54</v>
      </c>
      <c r="CG30" s="99"/>
      <c r="CH30" s="115"/>
      <c r="CI30" s="99" t="s">
        <v>91</v>
      </c>
      <c r="CJ30" s="116" t="s">
        <v>64</v>
      </c>
      <c r="CK30" s="117"/>
      <c r="CL30" s="118"/>
      <c r="CM30" s="117"/>
      <c r="CN30" s="119"/>
      <c r="CO30" s="116" t="s">
        <v>64</v>
      </c>
      <c r="CP30" s="117"/>
      <c r="CQ30" s="118"/>
      <c r="CR30" s="117"/>
      <c r="CS30" s="119"/>
      <c r="CT30" s="120" t="s">
        <v>32</v>
      </c>
      <c r="CU30" s="148" t="s">
        <v>14</v>
      </c>
      <c r="CV30" s="121">
        <v>3</v>
      </c>
      <c r="CW30" s="122">
        <v>2039</v>
      </c>
      <c r="CX30" s="121">
        <v>12</v>
      </c>
      <c r="CY30" s="122">
        <v>2038</v>
      </c>
      <c r="CZ30" s="121">
        <v>9</v>
      </c>
      <c r="DA30" s="122">
        <v>2038</v>
      </c>
      <c r="DB30" s="123" t="s">
        <v>64</v>
      </c>
      <c r="DC30" s="124" t="s">
        <v>57</v>
      </c>
      <c r="DD30" s="124"/>
      <c r="DE30" s="103">
        <v>720</v>
      </c>
      <c r="DF30" s="103">
        <v>-23738</v>
      </c>
      <c r="DG30" s="103">
        <v>-1979</v>
      </c>
      <c r="DH30" s="103" t="s">
        <v>176</v>
      </c>
      <c r="DI30" s="103"/>
      <c r="DJ30" s="103"/>
      <c r="DK30" s="109" t="s">
        <v>58</v>
      </c>
      <c r="DL30" s="117" t="s">
        <v>65</v>
      </c>
      <c r="DM30" s="101"/>
      <c r="DN30" s="99"/>
      <c r="DO30" s="136"/>
      <c r="DP30" s="101"/>
      <c r="DQ30" s="119"/>
      <c r="DR30" s="125"/>
      <c r="DS30" s="126"/>
      <c r="DT30" s="127" t="s">
        <v>178</v>
      </c>
      <c r="DU30" s="128" t="s">
        <v>19</v>
      </c>
      <c r="DV30" s="102" t="s">
        <v>154</v>
      </c>
      <c r="DW30" s="105" t="s">
        <v>139</v>
      </c>
      <c r="DX30" s="106" t="s">
        <v>150</v>
      </c>
      <c r="DY30" s="141" t="s">
        <v>144</v>
      </c>
      <c r="DZ30" s="106" t="s">
        <v>150</v>
      </c>
      <c r="EA30" s="129">
        <v>2012</v>
      </c>
      <c r="EB30" s="106">
        <v>0</v>
      </c>
      <c r="EC30" s="130" t="s">
        <v>64</v>
      </c>
      <c r="ED30" s="105" t="s">
        <v>139</v>
      </c>
      <c r="EE30" s="106" t="s">
        <v>150</v>
      </c>
      <c r="EF30" s="141" t="s">
        <v>144</v>
      </c>
      <c r="EG30" s="106" t="s">
        <v>150</v>
      </c>
      <c r="EH30" s="129">
        <v>2012</v>
      </c>
      <c r="EI30" s="99"/>
      <c r="EJ30" s="116" t="s">
        <v>64</v>
      </c>
      <c r="EK30" s="131" t="s">
        <v>32</v>
      </c>
      <c r="EL30" s="128"/>
      <c r="FP30" s="164"/>
      <c r="FQ30" s="164"/>
      <c r="FR30" s="164"/>
      <c r="FS30" s="164"/>
      <c r="FT30" s="164"/>
      <c r="FU30" s="164"/>
      <c r="FV30" s="164"/>
      <c r="FW30" s="164"/>
      <c r="FX30" s="164"/>
      <c r="FY30" s="164"/>
      <c r="FZ30" s="164"/>
      <c r="GA30" s="164"/>
      <c r="GB30" s="164"/>
      <c r="GC30" s="164"/>
      <c r="GD30" s="164"/>
      <c r="GE30" s="164"/>
      <c r="GF30" s="164"/>
      <c r="GG30" s="164"/>
      <c r="GH30" s="164"/>
      <c r="GI30" s="164"/>
      <c r="GJ30" s="164"/>
      <c r="GK30" s="164"/>
      <c r="GL30" s="164"/>
      <c r="GM30" s="164"/>
      <c r="GN30" s="164"/>
      <c r="GO30" s="164"/>
      <c r="GP30" s="164"/>
      <c r="GQ30" s="164"/>
      <c r="GR30" s="164"/>
      <c r="GS30" s="164"/>
      <c r="GT30" s="164"/>
      <c r="GU30" s="164"/>
      <c r="GV30" s="164"/>
      <c r="GW30" s="164"/>
      <c r="GX30" s="164"/>
      <c r="GY30" s="164"/>
      <c r="GZ30" s="164"/>
      <c r="HA30" s="164"/>
      <c r="HB30" s="164"/>
      <c r="HC30" s="164"/>
      <c r="HD30" s="164"/>
      <c r="HE30" s="164"/>
      <c r="HF30" s="164"/>
      <c r="HG30" s="164"/>
      <c r="HH30" s="164"/>
      <c r="HI30" s="164"/>
      <c r="HJ30" s="164"/>
      <c r="HK30" s="164"/>
    </row>
    <row r="31" spans="1:219" s="309" customFormat="1" ht="26.25" customHeight="1" x14ac:dyDescent="0.2">
      <c r="A31" s="285"/>
      <c r="B31" s="286" t="s">
        <v>112</v>
      </c>
      <c r="C31" s="286"/>
      <c r="D31" s="287"/>
      <c r="E31" s="287" t="s">
        <v>250</v>
      </c>
      <c r="F31" s="288"/>
      <c r="G31" s="289"/>
      <c r="H31" s="289"/>
      <c r="I31" s="289"/>
      <c r="J31" s="290"/>
      <c r="K31" s="290"/>
      <c r="L31" s="290"/>
      <c r="M31" s="290"/>
      <c r="N31" s="290"/>
      <c r="O31" s="290"/>
      <c r="P31" s="290"/>
      <c r="Q31" s="287"/>
      <c r="R31" s="287"/>
      <c r="S31" s="292"/>
      <c r="T31" s="293"/>
      <c r="U31" s="293"/>
      <c r="V31" s="294"/>
      <c r="W31" s="422"/>
      <c r="X31" s="325"/>
      <c r="Y31" s="326"/>
      <c r="Z31" s="327"/>
      <c r="AA31" s="328"/>
      <c r="AB31" s="318"/>
      <c r="AC31" s="382"/>
      <c r="AD31" s="319"/>
      <c r="AE31" s="324"/>
      <c r="AF31" s="322"/>
      <c r="AG31" s="319"/>
      <c r="AH31" s="380"/>
      <c r="AI31" s="389"/>
      <c r="AJ31" s="381"/>
      <c r="AK31" s="395"/>
      <c r="AL31" s="396"/>
      <c r="AM31" s="429"/>
      <c r="AN31" s="430"/>
      <c r="AO31" s="397"/>
      <c r="AP31" s="390"/>
      <c r="AQ31" s="400"/>
      <c r="AR31" s="322"/>
      <c r="AS31" s="382"/>
      <c r="AT31" s="320"/>
      <c r="AU31" s="388"/>
      <c r="AV31" s="414"/>
      <c r="AW31" s="394"/>
      <c r="AX31" s="321"/>
      <c r="AY31" s="405"/>
      <c r="AZ31" s="296"/>
      <c r="BA31" s="297"/>
      <c r="BB31" s="297"/>
      <c r="BC31" s="290"/>
      <c r="BD31" s="298"/>
      <c r="BE31" s="299"/>
      <c r="BF31" s="299"/>
      <c r="BG31" s="286"/>
      <c r="BH31" s="422"/>
      <c r="BI31" s="422"/>
      <c r="BJ31" s="299"/>
      <c r="BK31" s="300"/>
      <c r="BL31" s="295"/>
      <c r="BM31" s="301"/>
      <c r="BN31" s="302"/>
      <c r="BO31" s="302"/>
      <c r="BP31" s="302"/>
      <c r="BQ31" s="302"/>
      <c r="BR31" s="302"/>
      <c r="BS31" s="299"/>
      <c r="BT31" s="303"/>
      <c r="BU31" s="304"/>
      <c r="BV31" s="299"/>
      <c r="BW31" s="286"/>
      <c r="BX31" s="290"/>
      <c r="BY31" s="305"/>
      <c r="BZ31" s="306"/>
      <c r="CA31" s="285"/>
      <c r="CB31" s="307"/>
      <c r="CC31" s="307"/>
      <c r="CD31" s="285"/>
      <c r="CE31" s="308"/>
      <c r="CF31" s="285"/>
      <c r="CG31" s="285"/>
      <c r="CX31" s="310"/>
      <c r="CY31" s="311"/>
      <c r="CZ31" s="312"/>
      <c r="DA31" s="285"/>
      <c r="DB31" s="313"/>
      <c r="DC31" s="313"/>
      <c r="DD31" s="313"/>
      <c r="DE31" s="313"/>
      <c r="DF31" s="314"/>
      <c r="DG31" s="315"/>
      <c r="DH31" s="315"/>
      <c r="DI31" s="313"/>
      <c r="DJ31" s="316"/>
      <c r="DK31" s="315"/>
      <c r="DL31" s="317"/>
      <c r="DM31" s="317"/>
      <c r="FP31" s="317"/>
      <c r="FQ31" s="317"/>
      <c r="FR31" s="317"/>
      <c r="FS31" s="317"/>
      <c r="FT31" s="317"/>
      <c r="FU31" s="317"/>
      <c r="FV31" s="317"/>
      <c r="FW31" s="317"/>
      <c r="FX31" s="317"/>
      <c r="FY31" s="317"/>
      <c r="FZ31" s="317"/>
      <c r="GA31" s="317"/>
      <c r="GB31" s="317"/>
      <c r="GC31" s="317"/>
      <c r="GD31" s="317"/>
      <c r="GE31" s="317"/>
      <c r="GF31" s="317"/>
      <c r="GG31" s="317"/>
      <c r="GH31" s="317"/>
      <c r="GI31" s="317"/>
      <c r="GJ31" s="317"/>
      <c r="GK31" s="317"/>
      <c r="GL31" s="317"/>
      <c r="GM31" s="317"/>
      <c r="GN31" s="317"/>
      <c r="GO31" s="317"/>
      <c r="GP31" s="317"/>
      <c r="GQ31" s="317"/>
      <c r="GR31" s="317"/>
      <c r="GS31" s="317"/>
      <c r="GT31" s="317"/>
      <c r="GU31" s="317"/>
      <c r="GV31" s="317"/>
      <c r="GW31" s="317"/>
      <c r="GX31" s="317"/>
      <c r="GY31" s="317"/>
      <c r="GZ31" s="317"/>
      <c r="HA31" s="317"/>
      <c r="HB31" s="317"/>
      <c r="HC31" s="317"/>
      <c r="HD31" s="317"/>
      <c r="HE31" s="317"/>
      <c r="HF31" s="317"/>
      <c r="HG31" s="317"/>
      <c r="HH31" s="317"/>
      <c r="HI31" s="317"/>
      <c r="HJ31" s="317"/>
      <c r="HK31" s="317"/>
    </row>
    <row r="32" spans="1:219" x14ac:dyDescent="0.2">
      <c r="Q32" s="411"/>
      <c r="R32" s="411"/>
      <c r="AB32" s="688" t="s">
        <v>52</v>
      </c>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row>
    <row r="33" spans="1:219" x14ac:dyDescent="0.2">
      <c r="Q33" s="411"/>
      <c r="R33" s="411"/>
      <c r="AB33" s="688" t="s">
        <v>264</v>
      </c>
      <c r="AC33" s="688"/>
      <c r="AD33" s="688"/>
      <c r="AE33" s="688"/>
      <c r="AF33" s="688"/>
      <c r="AG33" s="688"/>
      <c r="AH33" s="688"/>
      <c r="AI33" s="688"/>
      <c r="AJ33" s="688"/>
      <c r="AK33" s="688"/>
      <c r="AL33" s="688"/>
      <c r="AM33" s="688"/>
      <c r="AN33" s="688"/>
      <c r="AO33" s="688"/>
      <c r="AP33" s="688"/>
      <c r="AQ33" s="688"/>
      <c r="AR33" s="688"/>
      <c r="AS33" s="688"/>
      <c r="AT33" s="688"/>
      <c r="AU33" s="688"/>
      <c r="AV33" s="688"/>
      <c r="AW33" s="688"/>
      <c r="AX33" s="688"/>
    </row>
    <row r="34" spans="1:219" ht="58.5" customHeight="1" x14ac:dyDescent="0.2">
      <c r="Q34" s="411"/>
      <c r="R34" s="411"/>
      <c r="AB34" s="823" t="s">
        <v>115</v>
      </c>
      <c r="AC34" s="692"/>
      <c r="AD34" s="692"/>
      <c r="AE34" s="692"/>
      <c r="AF34" s="692"/>
      <c r="AG34" s="692"/>
      <c r="AH34" s="692"/>
      <c r="AI34" s="692"/>
      <c r="AJ34" s="692"/>
      <c r="AK34" s="692"/>
      <c r="AL34" s="692"/>
      <c r="AM34" s="692"/>
      <c r="AN34" s="692"/>
      <c r="AO34" s="692"/>
      <c r="AP34" s="692"/>
      <c r="AQ34" s="692"/>
      <c r="AR34" s="692"/>
      <c r="AS34" s="692"/>
      <c r="AT34" s="692"/>
      <c r="AU34" s="692"/>
      <c r="AV34" s="692"/>
      <c r="AW34" s="692"/>
      <c r="AX34" s="692"/>
    </row>
    <row r="35" spans="1:219" ht="36" customHeight="1" x14ac:dyDescent="0.2">
      <c r="Q35" s="411"/>
      <c r="R35" s="411"/>
      <c r="AB35" s="690" t="s">
        <v>265</v>
      </c>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row>
    <row r="36" spans="1:219" hidden="1" x14ac:dyDescent="0.2">
      <c r="Q36" s="411"/>
      <c r="R36" s="411"/>
      <c r="AB36" s="383"/>
      <c r="AC36" s="35"/>
      <c r="AD36" s="36"/>
      <c r="AE36" s="384"/>
      <c r="AF36" s="384"/>
      <c r="AG36" s="384"/>
      <c r="AH36" s="36"/>
      <c r="AI36" s="199"/>
      <c r="AJ36" s="77"/>
      <c r="AK36" s="35"/>
      <c r="AL36" s="385"/>
      <c r="AM36" s="385"/>
      <c r="AN36" s="385"/>
      <c r="AO36" s="386"/>
      <c r="AP36" s="35"/>
      <c r="AQ36" s="401"/>
      <c r="AR36" s="76"/>
      <c r="AS36" s="76"/>
      <c r="AT36" s="36"/>
      <c r="AU36" s="199"/>
      <c r="AV36" s="77"/>
      <c r="AW36" s="35"/>
      <c r="AX36" s="385"/>
    </row>
    <row r="37" spans="1:219" hidden="1" x14ac:dyDescent="0.2">
      <c r="Q37" s="411"/>
      <c r="R37" s="411"/>
      <c r="AB37" s="383"/>
      <c r="AC37" s="35"/>
      <c r="AD37" s="36"/>
      <c r="AE37" s="384"/>
      <c r="AF37" s="384"/>
      <c r="AG37" s="384"/>
      <c r="AH37" s="36"/>
      <c r="AI37" s="199"/>
      <c r="AJ37" s="77"/>
      <c r="AK37" s="35"/>
      <c r="AL37" s="385"/>
      <c r="AM37" s="385"/>
      <c r="AN37" s="385"/>
      <c r="AO37" s="386"/>
      <c r="AP37" s="35"/>
      <c r="AQ37" s="401"/>
      <c r="AR37" s="76"/>
      <c r="AS37" s="76"/>
      <c r="AT37" s="36"/>
      <c r="AU37" s="199"/>
      <c r="AV37" s="77"/>
      <c r="AW37" s="35"/>
      <c r="AX37" s="385"/>
      <c r="BL37" s="594"/>
      <c r="BM37" s="595"/>
      <c r="BS37" s="596"/>
    </row>
    <row r="38" spans="1:219" hidden="1" x14ac:dyDescent="0.2">
      <c r="Q38" s="411"/>
      <c r="R38" s="411"/>
      <c r="AB38" s="383"/>
      <c r="AC38" s="35"/>
      <c r="AD38" s="36"/>
      <c r="AE38" s="384"/>
      <c r="AF38" s="384"/>
      <c r="AG38" s="384"/>
      <c r="AH38" s="36"/>
      <c r="AI38" s="199"/>
      <c r="AJ38" s="77"/>
      <c r="AK38" s="35"/>
      <c r="AL38" s="385"/>
      <c r="AM38" s="385"/>
      <c r="AN38" s="385"/>
      <c r="AO38" s="386"/>
      <c r="AP38" s="35"/>
      <c r="AQ38" s="401"/>
      <c r="AR38" s="76"/>
      <c r="AS38" s="76"/>
      <c r="AT38" s="36"/>
      <c r="AU38" s="199"/>
      <c r="AV38" s="77"/>
      <c r="AW38" s="35"/>
      <c r="AX38" s="385"/>
      <c r="BL38" s="594"/>
      <c r="BM38" s="595"/>
      <c r="BS38" s="596"/>
    </row>
    <row r="39" spans="1:219" hidden="1" x14ac:dyDescent="0.2">
      <c r="Q39" s="411"/>
      <c r="R39" s="411"/>
      <c r="AB39" s="383"/>
      <c r="AC39" s="35"/>
      <c r="AD39" s="36"/>
      <c r="AE39" s="384"/>
      <c r="AF39" s="384"/>
      <c r="AG39" s="384"/>
      <c r="AH39" s="36"/>
      <c r="AI39" s="199"/>
      <c r="AJ39" s="77"/>
      <c r="AK39" s="35"/>
      <c r="AL39" s="385"/>
      <c r="AM39" s="385"/>
      <c r="AN39" s="385"/>
      <c r="AO39" s="386"/>
      <c r="AP39" s="35"/>
      <c r="AQ39" s="401"/>
      <c r="AR39" s="76"/>
      <c r="AS39" s="76"/>
      <c r="AT39" s="36"/>
      <c r="AU39" s="199"/>
      <c r="AV39" s="77"/>
      <c r="AW39" s="35"/>
      <c r="AX39" s="385"/>
      <c r="BL39" s="594"/>
      <c r="BM39" s="595"/>
      <c r="BS39" s="596"/>
    </row>
    <row r="40" spans="1:219" s="58" customFormat="1" ht="57.75" hidden="1" customHeight="1" x14ac:dyDescent="0.2">
      <c r="A40" s="332"/>
      <c r="B40" s="339"/>
      <c r="C40" s="329"/>
      <c r="D40" s="550"/>
      <c r="E40" s="550"/>
      <c r="F40" s="550"/>
      <c r="G40" s="550"/>
      <c r="H40" s="550"/>
      <c r="I40" s="550"/>
      <c r="J40" s="550"/>
      <c r="K40" s="550"/>
      <c r="L40" s="550"/>
      <c r="M40" s="550"/>
      <c r="N40" s="550"/>
      <c r="O40" s="550"/>
      <c r="P40" s="550"/>
      <c r="Q40" s="550"/>
      <c r="R40" s="550"/>
      <c r="S40" s="340"/>
      <c r="T40" s="340"/>
      <c r="U40" s="340"/>
      <c r="V40" s="341"/>
      <c r="W40" s="342"/>
      <c r="X40" s="341"/>
      <c r="Y40" s="40"/>
      <c r="Z40" s="40"/>
      <c r="AA40" s="551"/>
      <c r="AB40" s="551"/>
      <c r="AC40" s="552"/>
      <c r="AD40" s="551"/>
      <c r="AE40" s="551"/>
      <c r="AF40" s="551"/>
      <c r="AG40" s="551"/>
      <c r="AH40" s="551"/>
      <c r="AI40" s="552"/>
      <c r="AJ40" s="551"/>
      <c r="AK40" s="552"/>
      <c r="AL40" s="551"/>
      <c r="AM40" s="551"/>
      <c r="AN40" s="551"/>
      <c r="AO40" s="551"/>
      <c r="AP40" s="552"/>
      <c r="AQ40" s="552"/>
      <c r="AR40" s="551"/>
      <c r="AS40" s="551"/>
      <c r="AT40" s="551"/>
      <c r="AU40" s="552"/>
      <c r="AV40" s="551"/>
      <c r="AW40" s="552"/>
      <c r="AX40" s="551"/>
      <c r="AY40" s="551"/>
      <c r="AZ40" s="551"/>
      <c r="BA40" s="551"/>
      <c r="BB40" s="551"/>
      <c r="BC40" s="551"/>
      <c r="BD40" s="551"/>
      <c r="BE40" s="551"/>
      <c r="BF40" s="551"/>
      <c r="BG40" s="551"/>
      <c r="BH40" s="551"/>
      <c r="BI40" s="551"/>
      <c r="BJ40" s="551"/>
      <c r="BK40" s="551"/>
      <c r="BL40" s="551"/>
      <c r="BM40" s="551"/>
      <c r="BN40" s="551"/>
      <c r="BO40" s="551"/>
      <c r="BP40" s="551"/>
      <c r="BQ40" s="551"/>
      <c r="BR40" s="551"/>
      <c r="BS40" s="551"/>
      <c r="BT40" s="551"/>
      <c r="BU40" s="343"/>
      <c r="BV40" s="344"/>
      <c r="BW40" s="345"/>
      <c r="BX40" s="332"/>
      <c r="BY40" s="331"/>
      <c r="BZ40" s="332"/>
      <c r="CA40" s="333"/>
      <c r="CB40" s="334"/>
      <c r="CC40" s="335"/>
      <c r="CD40" s="336"/>
      <c r="CE40" s="332"/>
      <c r="CF40" s="332"/>
      <c r="CG40" s="337"/>
      <c r="CW40" s="346"/>
      <c r="CX40" s="338"/>
      <c r="CY40" s="347"/>
      <c r="CZ40" s="348"/>
      <c r="DA40" s="349"/>
      <c r="DB40" s="350"/>
      <c r="DC40" s="330"/>
      <c r="DD40" s="349"/>
      <c r="DE40" s="351"/>
      <c r="DF40" s="40"/>
      <c r="DG40" s="40"/>
      <c r="DH40" s="330"/>
      <c r="DI40" s="352"/>
      <c r="DJ40" s="353"/>
      <c r="DK40" s="337"/>
      <c r="DL40" s="337"/>
      <c r="FP40" s="337"/>
      <c r="FQ40" s="337"/>
      <c r="FR40" s="337"/>
      <c r="FS40" s="337"/>
      <c r="FT40" s="337"/>
      <c r="FU40" s="337"/>
      <c r="FV40" s="337"/>
      <c r="FW40" s="337"/>
      <c r="FX40" s="337"/>
      <c r="FY40" s="337"/>
      <c r="FZ40" s="337"/>
      <c r="GA40" s="337"/>
      <c r="GB40" s="337"/>
      <c r="GC40" s="337"/>
      <c r="GD40" s="337"/>
      <c r="GE40" s="337"/>
      <c r="GF40" s="337"/>
      <c r="GG40" s="337"/>
      <c r="GH40" s="337"/>
      <c r="GI40" s="337"/>
      <c r="GJ40" s="337"/>
      <c r="GK40" s="337"/>
      <c r="GL40" s="337"/>
      <c r="GM40" s="337"/>
      <c r="GN40" s="337"/>
      <c r="GO40" s="337"/>
      <c r="GP40" s="337"/>
      <c r="GQ40" s="337"/>
      <c r="GR40" s="337"/>
      <c r="GS40" s="337"/>
      <c r="GT40" s="337"/>
      <c r="GU40" s="337"/>
      <c r="GV40" s="337"/>
      <c r="GW40" s="337"/>
      <c r="GX40" s="337"/>
      <c r="GY40" s="337"/>
      <c r="GZ40" s="337"/>
      <c r="HA40" s="337"/>
      <c r="HB40" s="337"/>
      <c r="HC40" s="337"/>
      <c r="HD40" s="337"/>
      <c r="HE40" s="337"/>
      <c r="HF40" s="337"/>
      <c r="HG40" s="337"/>
      <c r="HH40" s="337"/>
      <c r="HI40" s="337"/>
      <c r="HJ40" s="337"/>
      <c r="HK40" s="337"/>
    </row>
    <row r="41" spans="1:219" s="263" customFormat="1" ht="16.5" hidden="1" customHeight="1" x14ac:dyDescent="0.2">
      <c r="A41" s="354"/>
      <c r="B41" s="355"/>
      <c r="C41" s="356"/>
      <c r="D41" s="542"/>
      <c r="E41" s="542"/>
      <c r="F41" s="542"/>
      <c r="G41" s="542"/>
      <c r="H41" s="542"/>
      <c r="I41" s="542"/>
      <c r="J41" s="542"/>
      <c r="K41" s="542"/>
      <c r="L41" s="542"/>
      <c r="M41" s="542"/>
      <c r="N41" s="542"/>
      <c r="O41" s="542"/>
      <c r="P41" s="542"/>
      <c r="Q41" s="542"/>
      <c r="R41" s="542"/>
      <c r="S41" s="357"/>
      <c r="T41" s="357"/>
      <c r="U41" s="357"/>
      <c r="V41" s="358"/>
      <c r="W41" s="359"/>
      <c r="X41" s="358"/>
      <c r="Y41" s="360"/>
      <c r="Z41" s="360"/>
      <c r="AA41" s="543"/>
      <c r="AB41" s="543"/>
      <c r="AC41" s="544"/>
      <c r="AD41" s="543"/>
      <c r="AE41" s="543"/>
      <c r="AF41" s="543"/>
      <c r="AG41" s="543"/>
      <c r="AH41" s="543"/>
      <c r="AI41" s="544"/>
      <c r="AJ41" s="543"/>
      <c r="AK41" s="544"/>
      <c r="AL41" s="543"/>
      <c r="AM41" s="543"/>
      <c r="AN41" s="543"/>
      <c r="AO41" s="543"/>
      <c r="AP41" s="544"/>
      <c r="AQ41" s="544"/>
      <c r="AR41" s="543"/>
      <c r="AS41" s="543"/>
      <c r="AT41" s="543"/>
      <c r="AU41" s="544"/>
      <c r="AV41" s="543"/>
      <c r="AW41" s="544"/>
      <c r="AX41" s="543"/>
      <c r="AY41" s="543"/>
      <c r="AZ41" s="543"/>
      <c r="BA41" s="543"/>
      <c r="BB41" s="543"/>
      <c r="BC41" s="543"/>
      <c r="BD41" s="543"/>
      <c r="BE41" s="543"/>
      <c r="BF41" s="543"/>
      <c r="BG41" s="543"/>
      <c r="BH41" s="543"/>
      <c r="BI41" s="543"/>
      <c r="BJ41" s="543"/>
      <c r="BK41" s="543"/>
      <c r="BL41" s="543"/>
      <c r="BM41" s="543"/>
      <c r="BN41" s="543"/>
      <c r="BO41" s="543"/>
      <c r="BP41" s="543"/>
      <c r="BQ41" s="543"/>
      <c r="BR41" s="543"/>
      <c r="BS41" s="543"/>
      <c r="BT41" s="543"/>
      <c r="BU41" s="361"/>
      <c r="BV41" s="362"/>
      <c r="BW41" s="363"/>
      <c r="BX41" s="354"/>
      <c r="BY41" s="364"/>
      <c r="BZ41" s="354"/>
      <c r="CA41" s="365"/>
      <c r="CB41" s="366"/>
      <c r="CC41" s="367"/>
      <c r="CD41" s="368"/>
      <c r="CE41" s="354"/>
      <c r="CF41" s="354"/>
      <c r="CW41" s="369"/>
      <c r="CX41" s="370"/>
      <c r="CY41" s="371"/>
      <c r="CZ41" s="372"/>
      <c r="DA41" s="373"/>
      <c r="DB41" s="374"/>
      <c r="DC41" s="375"/>
      <c r="DD41" s="373"/>
      <c r="DE41" s="376"/>
      <c r="DF41" s="360"/>
      <c r="DG41" s="360"/>
      <c r="DH41" s="375"/>
      <c r="DI41" s="377"/>
      <c r="DJ41" s="378"/>
      <c r="DK41" s="379"/>
      <c r="DL41" s="379"/>
      <c r="FP41" s="379"/>
      <c r="FQ41" s="379"/>
      <c r="FR41" s="379"/>
      <c r="FS41" s="379"/>
      <c r="FT41" s="379"/>
      <c r="FU41" s="379"/>
      <c r="FV41" s="379"/>
      <c r="FW41" s="379"/>
      <c r="FX41" s="379"/>
      <c r="FY41" s="379"/>
      <c r="FZ41" s="379"/>
      <c r="GA41" s="379"/>
      <c r="GB41" s="379"/>
      <c r="GC41" s="379"/>
      <c r="GD41" s="379"/>
      <c r="GE41" s="379"/>
      <c r="GF41" s="379"/>
      <c r="GG41" s="379"/>
      <c r="GH41" s="379"/>
      <c r="GI41" s="379"/>
      <c r="GJ41" s="379"/>
      <c r="GK41" s="379"/>
      <c r="GL41" s="379"/>
      <c r="GM41" s="379"/>
      <c r="GN41" s="379"/>
      <c r="GO41" s="379"/>
      <c r="GP41" s="379"/>
      <c r="GQ41" s="379"/>
      <c r="GR41" s="379"/>
      <c r="GS41" s="379"/>
      <c r="GT41" s="379"/>
      <c r="GU41" s="379"/>
      <c r="GV41" s="379"/>
      <c r="GW41" s="379"/>
      <c r="GX41" s="379"/>
      <c r="GY41" s="379"/>
      <c r="GZ41" s="379"/>
      <c r="HA41" s="379"/>
      <c r="HB41" s="379"/>
      <c r="HC41" s="379"/>
      <c r="HD41" s="379"/>
      <c r="HE41" s="379"/>
      <c r="HF41" s="379"/>
      <c r="HG41" s="379"/>
      <c r="HH41" s="379"/>
      <c r="HI41" s="379"/>
      <c r="HJ41" s="379"/>
      <c r="HK41" s="379"/>
    </row>
    <row r="42" spans="1:219" hidden="1" x14ac:dyDescent="0.2"/>
    <row r="43" spans="1:219" hidden="1" x14ac:dyDescent="0.2"/>
    <row r="44" spans="1:219" hidden="1" x14ac:dyDescent="0.2"/>
    <row r="45" spans="1:219" hidden="1" x14ac:dyDescent="0.2"/>
    <row r="46" spans="1:219" hidden="1" x14ac:dyDescent="0.2"/>
    <row r="47" spans="1:219" hidden="1" x14ac:dyDescent="0.2"/>
    <row r="48" spans="1:2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sheetData>
  <mergeCells count="41">
    <mergeCell ref="R14:S14"/>
    <mergeCell ref="V14:W14"/>
    <mergeCell ref="Y11:Y13"/>
    <mergeCell ref="BT11:BT13"/>
    <mergeCell ref="AM14:AN14"/>
    <mergeCell ref="AT14:AX14"/>
    <mergeCell ref="BU11:BU13"/>
    <mergeCell ref="AB11:AL11"/>
    <mergeCell ref="AO11:AX11"/>
    <mergeCell ref="AE12:AE13"/>
    <mergeCell ref="AF12:AG13"/>
    <mergeCell ref="AJ12:AL13"/>
    <mergeCell ref="AO12:AQ13"/>
    <mergeCell ref="AR12:AS13"/>
    <mergeCell ref="AV12:AX13"/>
    <mergeCell ref="AY11:AY13"/>
    <mergeCell ref="BJ11:BJ13"/>
    <mergeCell ref="AB35:AX35"/>
    <mergeCell ref="AB34:AX34"/>
    <mergeCell ref="AB33:AX33"/>
    <mergeCell ref="AB32:AX32"/>
    <mergeCell ref="AA14:AD14"/>
    <mergeCell ref="AH14:AL14"/>
    <mergeCell ref="AO14:AQ14"/>
    <mergeCell ref="AF14:AG14"/>
    <mergeCell ref="AR14:AS14"/>
    <mergeCell ref="M11:M13"/>
    <mergeCell ref="B1:R1"/>
    <mergeCell ref="V1:AQ1"/>
    <mergeCell ref="B2:R2"/>
    <mergeCell ref="V2:AQ2"/>
    <mergeCell ref="V3:AQ3"/>
    <mergeCell ref="B11:B13"/>
    <mergeCell ref="D11:D13"/>
    <mergeCell ref="B4:AY4"/>
    <mergeCell ref="E11:E13"/>
    <mergeCell ref="F11:F13"/>
    <mergeCell ref="AM11:AN12"/>
    <mergeCell ref="AA12:AD13"/>
    <mergeCell ref="R11:S13"/>
    <mergeCell ref="V11:X13"/>
  </mergeCells>
  <conditionalFormatting sqref="DD40:DD41">
    <cfRule type="expression" dxfId="193" priority="2099" stopIfTrue="1">
      <formula>IF(DE40&gt;0,1,0)</formula>
    </cfRule>
    <cfRule type="expression" dxfId="192" priority="2100" stopIfTrue="1">
      <formula>IF(DE40=0,1,0)</formula>
    </cfRule>
  </conditionalFormatting>
  <conditionalFormatting sqref="DJ40:DJ41">
    <cfRule type="cellIs" dxfId="191" priority="2096" stopIfTrue="1" operator="between">
      <formula>"Hưu"</formula>
      <formula>"Hưu"</formula>
    </cfRule>
    <cfRule type="cellIs" dxfId="190" priority="2097" stopIfTrue="1" operator="between">
      <formula>"---"</formula>
      <formula>"---"</formula>
    </cfRule>
    <cfRule type="cellIs" dxfId="189" priority="2098" stopIfTrue="1" operator="between">
      <formula>"Quá"</formula>
      <formula>"Quá"</formula>
    </cfRule>
  </conditionalFormatting>
  <conditionalFormatting sqref="DA40:DA41">
    <cfRule type="cellIs" dxfId="188" priority="2093" stopIfTrue="1" operator="between">
      <formula>"Đến"</formula>
      <formula>"Đến"</formula>
    </cfRule>
    <cfRule type="cellIs" dxfId="187" priority="2094" stopIfTrue="1" operator="between">
      <formula>"Quá"</formula>
      <formula>"Quá"</formula>
    </cfRule>
    <cfRule type="expression" dxfId="186" priority="2095" stopIfTrue="1">
      <formula>IF(OR(DA40="Lương Sớm Hưu",DA40="Nâng Ngạch Hưu"),1,0)</formula>
    </cfRule>
  </conditionalFormatting>
  <conditionalFormatting sqref="DI40:DI41">
    <cfRule type="expression" dxfId="185" priority="2090" stopIfTrue="1">
      <formula>IF(DI40="Nâg Ngạch sau TB",1,0)</formula>
    </cfRule>
    <cfRule type="expression" dxfId="184" priority="2091" stopIfTrue="1">
      <formula>IF(DI40="Nâg Lươg Sớm sau TB",1,0)</formula>
    </cfRule>
    <cfRule type="expression" dxfId="183" priority="2092" stopIfTrue="1">
      <formula>IF(DI40="Nâg PC TNVK cùng QĐ",1,0)</formula>
    </cfRule>
  </conditionalFormatting>
  <conditionalFormatting sqref="A40:A41">
    <cfRule type="expression" dxfId="182" priority="1966" stopIfTrue="1">
      <formula>IF(#REF!="Hưu",1,0)</formula>
    </cfRule>
    <cfRule type="expression" dxfId="181" priority="1967" stopIfTrue="1">
      <formula>IF(#REF!="Quá",1,0)</formula>
    </cfRule>
  </conditionalFormatting>
  <conditionalFormatting sqref="BD16">
    <cfRule type="cellIs" dxfId="180" priority="1952" stopIfTrue="1" operator="between">
      <formula>"Đến"</formula>
      <formula>"Đến"</formula>
    </cfRule>
    <cfRule type="cellIs" dxfId="179" priority="1953" stopIfTrue="1" operator="between">
      <formula>"Quá"</formula>
      <formula>"Quá"</formula>
    </cfRule>
  </conditionalFormatting>
  <conditionalFormatting sqref="BL16">
    <cfRule type="cellIs" dxfId="178" priority="1949" stopIfTrue="1" operator="between">
      <formula>"Hưu"</formula>
      <formula>"Hưu"</formula>
    </cfRule>
    <cfRule type="cellIs" dxfId="177" priority="1950" stopIfTrue="1" operator="between">
      <formula>"---"</formula>
      <formula>"---"</formula>
    </cfRule>
    <cfRule type="cellIs" dxfId="176" priority="1951" stopIfTrue="1" operator="between">
      <formula>"Quá"</formula>
      <formula>"Quá"</formula>
    </cfRule>
  </conditionalFormatting>
  <conditionalFormatting sqref="BU15">
    <cfRule type="expression" dxfId="175" priority="1905" stopIfTrue="1">
      <formula>IF(BV15="Trên 45",1,0)</formula>
    </cfRule>
    <cfRule type="expression" dxfId="174" priority="1906" stopIfTrue="1">
      <formula>IF(BV15="30 - 45",1,0)</formula>
    </cfRule>
    <cfRule type="expression" dxfId="173" priority="1907" stopIfTrue="1">
      <formula>IF(BV15="Dưới 30",1,0)</formula>
    </cfRule>
  </conditionalFormatting>
  <conditionalFormatting sqref="DD15">
    <cfRule type="expression" dxfId="172" priority="1903" stopIfTrue="1">
      <formula>IF(DE15&gt;0,1,0)</formula>
    </cfRule>
    <cfRule type="expression" dxfId="171" priority="1904" stopIfTrue="1">
      <formula>IF(DE15=0,1,0)</formula>
    </cfRule>
  </conditionalFormatting>
  <conditionalFormatting sqref="DJ15 BL15">
    <cfRule type="cellIs" dxfId="170" priority="1900" stopIfTrue="1" operator="between">
      <formula>"Hưu"</formula>
      <formula>"Hưu"</formula>
    </cfRule>
    <cfRule type="cellIs" dxfId="169" priority="1901" stopIfTrue="1" operator="between">
      <formula>"---"</formula>
      <formula>"---"</formula>
    </cfRule>
    <cfRule type="cellIs" dxfId="168" priority="1902" stopIfTrue="1" operator="between">
      <formula>"Quá"</formula>
      <formula>"Quá"</formula>
    </cfRule>
  </conditionalFormatting>
  <conditionalFormatting sqref="BD15 DA15">
    <cfRule type="cellIs" dxfId="167" priority="1897" stopIfTrue="1" operator="between">
      <formula>"Đến"</formula>
      <formula>"Đến"</formula>
    </cfRule>
    <cfRule type="cellIs" dxfId="166" priority="1898" stopIfTrue="1" operator="between">
      <formula>"Quá"</formula>
      <formula>"Quá"</formula>
    </cfRule>
    <cfRule type="expression" dxfId="165" priority="1899" stopIfTrue="1">
      <formula>IF(OR(BD15="Lương Sớm Hưu",BD15="Nâng Ngạch Hưu"),1,0)</formula>
    </cfRule>
  </conditionalFormatting>
  <conditionalFormatting sqref="BK15 DI15">
    <cfRule type="expression" dxfId="164" priority="1894" stopIfTrue="1">
      <formula>IF(BK15="Nâg Ngạch sau TB",1,0)</formula>
    </cfRule>
    <cfRule type="expression" dxfId="163" priority="1895" stopIfTrue="1">
      <formula>IF(BK15="Nâg Lươg Sớm sau TB",1,0)</formula>
    </cfRule>
    <cfRule type="expression" dxfId="162" priority="1896" stopIfTrue="1">
      <formula>IF(BK15="Nâg PC TNVK cùng QĐ",1,0)</formula>
    </cfRule>
  </conditionalFormatting>
  <conditionalFormatting sqref="A15">
    <cfRule type="expression" dxfId="161" priority="1892" stopIfTrue="1">
      <formula>IF(#REF!="Hưu",1,0)</formula>
    </cfRule>
    <cfRule type="expression" dxfId="160" priority="1893" stopIfTrue="1">
      <formula>IF(#REF!="Quá",1,0)</formula>
    </cfRule>
  </conditionalFormatting>
  <conditionalFormatting sqref="CY8">
    <cfRule type="expression" dxfId="159" priority="1573" stopIfTrue="1">
      <formula>IF(CZ8&gt;0,1,0)</formula>
    </cfRule>
    <cfRule type="expression" dxfId="158" priority="1574" stopIfTrue="1">
      <formula>IF(CZ8=0,1,0)</formula>
    </cfRule>
  </conditionalFormatting>
  <conditionalFormatting sqref="DE8">
    <cfRule type="cellIs" dxfId="157" priority="1575" stopIfTrue="1" operator="between">
      <formula>"Hưu"</formula>
      <formula>"Hưu"</formula>
    </cfRule>
    <cfRule type="cellIs" dxfId="156" priority="1576" stopIfTrue="1" operator="between">
      <formula>"---"</formula>
      <formula>"---"</formula>
    </cfRule>
    <cfRule type="cellIs" dxfId="155" priority="1577" stopIfTrue="1" operator="between">
      <formula>"Quá"</formula>
      <formula>"Quá"</formula>
    </cfRule>
  </conditionalFormatting>
  <conditionalFormatting sqref="CV8">
    <cfRule type="cellIs" dxfId="154" priority="1578" stopIfTrue="1" operator="between">
      <formula>"Đến"</formula>
      <formula>"Đến"</formula>
    </cfRule>
    <cfRule type="cellIs" dxfId="153" priority="1579" stopIfTrue="1" operator="between">
      <formula>"Quá"</formula>
      <formula>"Quá"</formula>
    </cfRule>
    <cfRule type="expression" dxfId="152" priority="1580" stopIfTrue="1">
      <formula>IF(OR(CV8="Lương Sớm Hưu",CV8="Nâng Ngạch Hưu"),1,0)</formula>
    </cfRule>
  </conditionalFormatting>
  <conditionalFormatting sqref="DD8">
    <cfRule type="expression" dxfId="151" priority="1581" stopIfTrue="1">
      <formula>IF(DD8="Nâg Ngạch sau TB",1,0)</formula>
    </cfRule>
    <cfRule type="expression" dxfId="150" priority="1582" stopIfTrue="1">
      <formula>IF(DD8="Nâg Lươg Sớm sau TB",1,0)</formula>
    </cfRule>
    <cfRule type="expression" dxfId="149" priority="1583" stopIfTrue="1">
      <formula>IF(DD8="Nâg PC TNVK cùng QĐ",1,0)</formula>
    </cfRule>
  </conditionalFormatting>
  <conditionalFormatting sqref="BT16">
    <cfRule type="expression" dxfId="148" priority="1796" stopIfTrue="1">
      <formula>IF(AND(#REF!&gt;0,#REF!&lt;5),1,0)</formula>
    </cfRule>
    <cfRule type="expression" dxfId="147" priority="1797" stopIfTrue="1">
      <formula>IF(#REF!=5,1,0)</formula>
    </cfRule>
    <cfRule type="expression" dxfId="146" priority="1798" stopIfTrue="1">
      <formula>IF(#REF!&gt;5,1,0)</formula>
    </cfRule>
  </conditionalFormatting>
  <conditionalFormatting sqref="BD16">
    <cfRule type="expression" dxfId="145" priority="1646" stopIfTrue="1">
      <formula>IF(OR(#REF!="Lương Sớm Hưu",#REF!="Nâng Ngạch Hưu"),1,0)</formula>
    </cfRule>
  </conditionalFormatting>
  <conditionalFormatting sqref="BK16">
    <cfRule type="expression" dxfId="144" priority="1643" stopIfTrue="1">
      <formula>IF(#REF!="Nâg Ngạch sau TB",1,0)</formula>
    </cfRule>
    <cfRule type="expression" dxfId="143" priority="1644" stopIfTrue="1">
      <formula>IF(#REF!="Nâg Lươg Sớm sau TB",1,0)</formula>
    </cfRule>
    <cfRule type="expression" dxfId="142" priority="1645" stopIfTrue="1">
      <formula>IF(#REF!="Nâg PC TNVK cùng QĐ",1,0)</formula>
    </cfRule>
  </conditionalFormatting>
  <conditionalFormatting sqref="BD31">
    <cfRule type="cellIs" dxfId="141" priority="636" stopIfTrue="1" operator="between">
      <formula>"Đến"</formula>
      <formula>"Đến"</formula>
    </cfRule>
    <cfRule type="cellIs" dxfId="140" priority="637" stopIfTrue="1" operator="between">
      <formula>"Quá"</formula>
      <formula>"Quá"</formula>
    </cfRule>
  </conditionalFormatting>
  <conditionalFormatting sqref="BL31">
    <cfRule type="cellIs" dxfId="139" priority="633" stopIfTrue="1" operator="between">
      <formula>"Hưu"</formula>
      <formula>"Hưu"</formula>
    </cfRule>
    <cfRule type="cellIs" dxfId="138" priority="634" stopIfTrue="1" operator="between">
      <formula>"---"</formula>
      <formula>"---"</formula>
    </cfRule>
    <cfRule type="cellIs" dxfId="137" priority="635" stopIfTrue="1" operator="between">
      <formula>"Quá"</formula>
      <formula>"Quá"</formula>
    </cfRule>
  </conditionalFormatting>
  <conditionalFormatting sqref="BT31">
    <cfRule type="expression" dxfId="136" priority="630" stopIfTrue="1">
      <formula>IF(AND(#REF!&gt;0,#REF!&lt;5),1,0)</formula>
    </cfRule>
    <cfRule type="expression" dxfId="135" priority="631" stopIfTrue="1">
      <formula>IF(#REF!=5,1,0)</formula>
    </cfRule>
    <cfRule type="expression" dxfId="134" priority="632" stopIfTrue="1">
      <formula>IF(#REF!&gt;5,1,0)</formula>
    </cfRule>
  </conditionalFormatting>
  <conditionalFormatting sqref="BD31">
    <cfRule type="expression" dxfId="133" priority="629" stopIfTrue="1">
      <formula>IF(OR(#REF!="Lương Sớm Hưu",#REF!="Nâng Ngạch Hưu"),1,0)</formula>
    </cfRule>
  </conditionalFormatting>
  <conditionalFormatting sqref="BK31">
    <cfRule type="expression" dxfId="132" priority="626" stopIfTrue="1">
      <formula>IF(#REF!="Nâg Ngạch sau TB",1,0)</formula>
    </cfRule>
    <cfRule type="expression" dxfId="131" priority="627" stopIfTrue="1">
      <formula>IF(#REF!="Nâg Lươg Sớm sau TB",1,0)</formula>
    </cfRule>
    <cfRule type="expression" dxfId="130" priority="628" stopIfTrue="1">
      <formula>IF(#REF!="Nâg PC TNVK cùng QĐ",1,0)</formula>
    </cfRule>
  </conditionalFormatting>
  <conditionalFormatting sqref="BU11:BU12">
    <cfRule type="expression" dxfId="129" priority="382" stopIfTrue="1">
      <formula>IF(BV11="Trên 45",1,0)</formula>
    </cfRule>
    <cfRule type="expression" dxfId="128" priority="383" stopIfTrue="1">
      <formula>IF(BV11="30 - 45",1,0)</formula>
    </cfRule>
    <cfRule type="expression" dxfId="127" priority="384" stopIfTrue="1">
      <formula>IF(BV11="Dưới 30",1,0)</formula>
    </cfRule>
  </conditionalFormatting>
  <conditionalFormatting sqref="DD11:DD13">
    <cfRule type="expression" dxfId="126" priority="380" stopIfTrue="1">
      <formula>IF(DE11&gt;0,1,0)</formula>
    </cfRule>
    <cfRule type="expression" dxfId="125" priority="381" stopIfTrue="1">
      <formula>IF(DE11=0,1,0)</formula>
    </cfRule>
  </conditionalFormatting>
  <conditionalFormatting sqref="DJ11:DJ13">
    <cfRule type="cellIs" dxfId="124" priority="377" stopIfTrue="1" operator="between">
      <formula>"Hưu"</formula>
      <formula>"Hưu"</formula>
    </cfRule>
    <cfRule type="cellIs" dxfId="123" priority="378" stopIfTrue="1" operator="between">
      <formula>"---"</formula>
      <formula>"---"</formula>
    </cfRule>
    <cfRule type="cellIs" dxfId="122" priority="379" stopIfTrue="1" operator="between">
      <formula>"Quá"</formula>
      <formula>"Quá"</formula>
    </cfRule>
  </conditionalFormatting>
  <conditionalFormatting sqref="DA11:DA13">
    <cfRule type="cellIs" dxfId="121" priority="374" stopIfTrue="1" operator="between">
      <formula>"Đến"</formula>
      <formula>"Đến"</formula>
    </cfRule>
    <cfRule type="cellIs" dxfId="120" priority="375" stopIfTrue="1" operator="between">
      <formula>"Quá"</formula>
      <formula>"Quá"</formula>
    </cfRule>
    <cfRule type="expression" dxfId="119" priority="376" stopIfTrue="1">
      <formula>IF(OR(DA11="Lương Sớm Hưu",DA11="Nâng Ngạch Hưu"),1,0)</formula>
    </cfRule>
  </conditionalFormatting>
  <conditionalFormatting sqref="DI11:DI13">
    <cfRule type="expression" dxfId="118" priority="371" stopIfTrue="1">
      <formula>IF(DI11="Nâg Ngạch sau TB",1,0)</formula>
    </cfRule>
    <cfRule type="expression" dxfId="117" priority="372" stopIfTrue="1">
      <formula>IF(DI11="Nâg Lươg Sớm sau TB",1,0)</formula>
    </cfRule>
    <cfRule type="expression" dxfId="116" priority="373" stopIfTrue="1">
      <formula>IF(DI11="Nâg PC TNVK cùng QĐ",1,0)</formula>
    </cfRule>
  </conditionalFormatting>
  <conditionalFormatting sqref="BU14">
    <cfRule type="expression" dxfId="115" priority="398" stopIfTrue="1">
      <formula>IF(BV14="Trên 45",1,0)</formula>
    </cfRule>
    <cfRule type="expression" dxfId="114" priority="399" stopIfTrue="1">
      <formula>IF(BV14="30 - 45",1,0)</formula>
    </cfRule>
    <cfRule type="expression" dxfId="113" priority="400" stopIfTrue="1">
      <formula>IF(BV14="Dưới 30",1,0)</formula>
    </cfRule>
  </conditionalFormatting>
  <conditionalFormatting sqref="DD14">
    <cfRule type="expression" dxfId="112" priority="396" stopIfTrue="1">
      <formula>IF(DE14&gt;0,1,0)</formula>
    </cfRule>
    <cfRule type="expression" dxfId="111" priority="397" stopIfTrue="1">
      <formula>IF(DE14=0,1,0)</formula>
    </cfRule>
  </conditionalFormatting>
  <conditionalFormatting sqref="DJ14 BL14">
    <cfRule type="cellIs" dxfId="110" priority="393" stopIfTrue="1" operator="between">
      <formula>"Hưu"</formula>
      <formula>"Hưu"</formula>
    </cfRule>
    <cfRule type="cellIs" dxfId="109" priority="394" stopIfTrue="1" operator="between">
      <formula>"---"</formula>
      <formula>"---"</formula>
    </cfRule>
    <cfRule type="cellIs" dxfId="108" priority="395" stopIfTrue="1" operator="between">
      <formula>"Quá"</formula>
      <formula>"Quá"</formula>
    </cfRule>
  </conditionalFormatting>
  <conditionalFormatting sqref="BD14 DA14">
    <cfRule type="cellIs" dxfId="107" priority="390" stopIfTrue="1" operator="between">
      <formula>"Đến"</formula>
      <formula>"Đến"</formula>
    </cfRule>
    <cfRule type="cellIs" dxfId="106" priority="391" stopIfTrue="1" operator="between">
      <formula>"Quá"</formula>
      <formula>"Quá"</formula>
    </cfRule>
    <cfRule type="expression" dxfId="105" priority="392" stopIfTrue="1">
      <formula>IF(OR(BD14="Lương Sớm Hưu",BD14="Nâng Ngạch Hưu"),1,0)</formula>
    </cfRule>
  </conditionalFormatting>
  <conditionalFormatting sqref="BK14 DI14">
    <cfRule type="expression" dxfId="104" priority="387" stopIfTrue="1">
      <formula>IF(BK14="Nâg Ngạch sau TB",1,0)</formula>
    </cfRule>
    <cfRule type="expression" dxfId="103" priority="388" stopIfTrue="1">
      <formula>IF(BK14="Nâg Lươg Sớm sau TB",1,0)</formula>
    </cfRule>
    <cfRule type="expression" dxfId="102" priority="389" stopIfTrue="1">
      <formula>IF(BK14="Nâg PC TNVK cùng QĐ",1,0)</formula>
    </cfRule>
  </conditionalFormatting>
  <conditionalFormatting sqref="A14">
    <cfRule type="expression" dxfId="101" priority="385" stopIfTrue="1">
      <formula>IF(#REF!="Hưu",1,0)</formula>
    </cfRule>
    <cfRule type="expression" dxfId="100" priority="386" stopIfTrue="1">
      <formula>IF(#REF!="Quá",1,0)</formula>
    </cfRule>
  </conditionalFormatting>
  <conditionalFormatting sqref="A11:A13">
    <cfRule type="expression" dxfId="99" priority="369" stopIfTrue="1">
      <formula>IF(#REF!="Hưu",1,0)</formula>
    </cfRule>
    <cfRule type="expression" dxfId="98" priority="370" stopIfTrue="1">
      <formula>IF(#REF!="Quá",1,0)</formula>
    </cfRule>
  </conditionalFormatting>
  <conditionalFormatting sqref="DK17:DK30 BJ17:BJ30">
    <cfRule type="cellIs" dxfId="97" priority="43" stopIfTrue="1" operator="between">
      <formula>"Hưu"</formula>
      <formula>"Hưu"</formula>
    </cfRule>
    <cfRule type="cellIs" dxfId="96" priority="44" stopIfTrue="1" operator="between">
      <formula>"---"</formula>
      <formula>"---"</formula>
    </cfRule>
    <cfRule type="cellIs" dxfId="95" priority="45" stopIfTrue="1" operator="between">
      <formula>"Quá"</formula>
      <formula>"Quá"</formula>
    </cfRule>
  </conditionalFormatting>
  <conditionalFormatting sqref="BB17:BB30 DB17:DB30">
    <cfRule type="cellIs" dxfId="94" priority="41" stopIfTrue="1" operator="between">
      <formula>"Đến"</formula>
      <formula>"Đến"</formula>
    </cfRule>
    <cfRule type="cellIs" dxfId="93" priority="42" stopIfTrue="1" operator="between">
      <formula>"Quá"</formula>
      <formula>"Quá"</formula>
    </cfRule>
  </conditionalFormatting>
  <conditionalFormatting sqref="BR17:BR30">
    <cfRule type="expression" dxfId="92" priority="38" stopIfTrue="1">
      <formula>IF(AND(#REF!&gt;0,#REF!&lt;5),1,0)</formula>
    </cfRule>
    <cfRule type="expression" dxfId="91" priority="39" stopIfTrue="1">
      <formula>IF(#REF!=5,1,0)</formula>
    </cfRule>
    <cfRule type="expression" dxfId="90" priority="40" stopIfTrue="1">
      <formula>IF(#REF!&gt;5,1,0)</formula>
    </cfRule>
  </conditionalFormatting>
  <conditionalFormatting sqref="A17:A30">
    <cfRule type="expression" dxfId="89" priority="36" stopIfTrue="1">
      <formula>IF(#REF!="Hưu",1,0)</formula>
    </cfRule>
    <cfRule type="expression" dxfId="88" priority="37" stopIfTrue="1">
      <formula>IF(#REF!="Quá",1,0)</formula>
    </cfRule>
  </conditionalFormatting>
  <conditionalFormatting sqref="BE17:BE30">
    <cfRule type="expression" dxfId="87" priority="34" stopIfTrue="1">
      <formula>IF(#REF!&gt;0,1,0)</formula>
    </cfRule>
    <cfRule type="expression" dxfId="86" priority="35" stopIfTrue="1">
      <formula>IF(#REF!=0,1,0)</formula>
    </cfRule>
  </conditionalFormatting>
  <conditionalFormatting sqref="BB17:BB30">
    <cfRule type="expression" dxfId="85" priority="33" stopIfTrue="1">
      <formula>IF(OR(#REF!="Lương Sớm Hưu",#REF!="Nâng Ngạch Hưu"),1,0)</formula>
    </cfRule>
  </conditionalFormatting>
  <conditionalFormatting sqref="BI17:BI30">
    <cfRule type="expression" dxfId="84" priority="30" stopIfTrue="1">
      <formula>IF(#REF!="Nâg Ngạch sau TB",1,0)</formula>
    </cfRule>
    <cfRule type="expression" dxfId="83" priority="31" stopIfTrue="1">
      <formula>IF(#REF!="Nâg Lươg Sớm sau TB",1,0)</formula>
    </cfRule>
    <cfRule type="expression" dxfId="82" priority="32" stopIfTrue="1">
      <formula>IF(#REF!="Nâg PC TNVK cùng QĐ",1,0)</formula>
    </cfRule>
  </conditionalFormatting>
  <conditionalFormatting sqref="DE17:DE30">
    <cfRule type="expression" dxfId="81" priority="28" stopIfTrue="1">
      <formula>IF(#REF!&gt;0,1,0)</formula>
    </cfRule>
    <cfRule type="expression" dxfId="80" priority="29" stopIfTrue="1">
      <formula>IF(#REF!=0,1,0)</formula>
    </cfRule>
  </conditionalFormatting>
  <conditionalFormatting sqref="DB17:DB30">
    <cfRule type="expression" dxfId="79" priority="27" stopIfTrue="1">
      <formula>IF(OR(#REF!="Lương Sớm Hưu",#REF!="Nâng Ngạch Hưu"),1,0)</formula>
    </cfRule>
  </conditionalFormatting>
  <conditionalFormatting sqref="DJ17:DJ30">
    <cfRule type="expression" dxfId="78" priority="24" stopIfTrue="1">
      <formula>IF(#REF!="Nâg Ngạch sau TB",1,0)</formula>
    </cfRule>
    <cfRule type="expression" dxfId="77" priority="25" stopIfTrue="1">
      <formula>IF(#REF!="Nâg Lươg Sớm sau TB",1,0)</formula>
    </cfRule>
    <cfRule type="expression" dxfId="76" priority="26" stopIfTrue="1">
      <formula>IF(#REF!="Nâg PC TNVK cùng QĐ",1,0)</formula>
    </cfRule>
  </conditionalFormatting>
  <conditionalFormatting sqref="DN17:DN30">
    <cfRule type="expression" dxfId="75" priority="21" stopIfTrue="1">
      <formula>IF(FF17="Hưu",1,0)</formula>
    </cfRule>
    <cfRule type="expression" dxfId="74" priority="22" stopIfTrue="1">
      <formula>IF(FF17="Quá",1,0)</formula>
    </cfRule>
    <cfRule type="expression" dxfId="73" priority="23" stopIfTrue="1">
      <formula>IF(EN17="Lùi",1,0)</formula>
    </cfRule>
  </conditionalFormatting>
  <conditionalFormatting sqref="DU17:DU30">
    <cfRule type="expression" dxfId="72" priority="19" stopIfTrue="1">
      <formula>IF(FK17="Hưu",1,0)</formula>
    </cfRule>
    <cfRule type="expression" dxfId="71" priority="20" stopIfTrue="1">
      <formula>IF(FK17="Quá",1,0)</formula>
    </cfRule>
  </conditionalFormatting>
  <conditionalFormatting sqref="CU17:CU30">
    <cfRule type="cellIs" dxfId="70" priority="16" stopIfTrue="1" operator="between">
      <formula>"Hưu"</formula>
      <formula>"Hưu"</formula>
    </cfRule>
    <cfRule type="cellIs" dxfId="69" priority="17" stopIfTrue="1" operator="between">
      <formula>"---"</formula>
      <formula>"---"</formula>
    </cfRule>
    <cfRule type="cellIs" dxfId="68" priority="18" stopIfTrue="1" operator="between">
      <formula>"Quá"</formula>
      <formula>"Quá"</formula>
    </cfRule>
  </conditionalFormatting>
  <conditionalFormatting sqref="BF17:BF30">
    <cfRule type="cellIs" dxfId="67" priority="15" stopIfTrue="1" operator="between">
      <formula>4</formula>
      <formula>4</formula>
    </cfRule>
  </conditionalFormatting>
  <conditionalFormatting sqref="BE17:BE30">
    <cfRule type="expression" dxfId="66" priority="13" stopIfTrue="1">
      <formula>IF(BE17="Đến %",1,0)</formula>
    </cfRule>
    <cfRule type="expression" dxfId="65" priority="14" stopIfTrue="1">
      <formula>IF(BE17="Dừng %",1,0)</formula>
    </cfRule>
  </conditionalFormatting>
  <conditionalFormatting sqref="BW17:BW30">
    <cfRule type="cellIs" dxfId="64" priority="12" stopIfTrue="1" operator="between">
      <formula>0</formula>
      <formula>13</formula>
    </cfRule>
  </conditionalFormatting>
  <conditionalFormatting sqref="EC17:EC30">
    <cfRule type="expression" dxfId="63" priority="11" stopIfTrue="1">
      <formula>IF(EC17="Sửa",1,0)</formula>
    </cfRule>
  </conditionalFormatting>
  <conditionalFormatting sqref="BS17:BS30">
    <cfRule type="expression" dxfId="62" priority="10" stopIfTrue="1">
      <formula>IF(AND(BX17=0,OR($AA$4-BS17&gt;BX17,$AA$4-BS17&lt;BX17)),1,0)</formula>
    </cfRule>
  </conditionalFormatting>
  <conditionalFormatting sqref="BM17:BM30">
    <cfRule type="expression" dxfId="61" priority="9" stopIfTrue="1">
      <formula>IF(AND(BX17=0,BM17&gt;0),1,0)</formula>
    </cfRule>
  </conditionalFormatting>
  <conditionalFormatting sqref="BI17:BJ30">
    <cfRule type="expression" dxfId="60" priority="8" stopIfTrue="1">
      <formula>IF(AND(BR17=0,OR($AA$4-BI17&gt;BR17,$AA$4-BI17&lt;BR17)),1,0)</formula>
    </cfRule>
  </conditionalFormatting>
  <conditionalFormatting sqref="BQ17:BQ30">
    <cfRule type="expression" dxfId="59" priority="7" stopIfTrue="1">
      <formula>IF(AND(BN17=0,OR($AA$4-BQ17&gt;BN17,$AA$4-BQ17&lt;BN17)),1,0)</formula>
    </cfRule>
  </conditionalFormatting>
  <conditionalFormatting sqref="C17:C30">
    <cfRule type="expression" dxfId="58" priority="4" stopIfTrue="1">
      <formula>IF(CX17="Hưu",1,0)</formula>
    </cfRule>
    <cfRule type="expression" dxfId="57" priority="5" stopIfTrue="1">
      <formula>IF(CX17="Quá",1,0)</formula>
    </cfRule>
    <cfRule type="expression" dxfId="56" priority="6" stopIfTrue="1">
      <formula>IF(BC17="Lùi",1,0)</formula>
    </cfRule>
  </conditionalFormatting>
  <conditionalFormatting sqref="A17:A30">
    <cfRule type="expression" dxfId="55" priority="1" stopIfTrue="1">
      <formula>IF(CV17="Hưu",1,0)</formula>
    </cfRule>
    <cfRule type="expression" dxfId="54" priority="2" stopIfTrue="1">
      <formula>IF(CV17="Quá",1,0)</formula>
    </cfRule>
    <cfRule type="expression" dxfId="53" priority="3" stopIfTrue="1">
      <formula>IF(AM17="Lùi",1,0)</formula>
    </cfRule>
  </conditionalFormatting>
  <pageMargins left="0.42" right="0.27" top="0.41" bottom="0.37" header="0.17" footer="0.17"/>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58"/>
  <sheetViews>
    <sheetView showGridLines="0" tabSelected="1" showRuler="0" view="pageBreakPreview" topLeftCell="B1" zoomScaleNormal="100" zoomScaleSheetLayoutView="100" zoomScalePageLayoutView="85" workbookViewId="0">
      <selection activeCell="S35" sqref="S35"/>
    </sheetView>
  </sheetViews>
  <sheetFormatPr defaultRowHeight="12.75" x14ac:dyDescent="0.2"/>
  <cols>
    <col min="1" max="1" width="0.85546875" style="218" hidden="1" customWidth="1"/>
    <col min="2" max="2" width="4.5703125" style="629" customWidth="1"/>
    <col min="3" max="3" width="0.140625" style="629" hidden="1" customWidth="1"/>
    <col min="4" max="4" width="5.85546875" style="629" hidden="1" customWidth="1"/>
    <col min="5" max="5" width="16.7109375" style="629" customWidth="1"/>
    <col min="6" max="6" width="4.85546875" style="629" customWidth="1"/>
    <col min="7" max="7" width="2.85546875" style="629" hidden="1" customWidth="1"/>
    <col min="8" max="8" width="4.7109375" style="629" hidden="1" customWidth="1"/>
    <col min="9" max="9" width="3" style="629" hidden="1" customWidth="1"/>
    <col min="10" max="10" width="3.140625" style="629" hidden="1" customWidth="1"/>
    <col min="11" max="14" width="2.5703125" style="629" hidden="1" customWidth="1"/>
    <col min="15" max="15" width="3.7109375" style="629" hidden="1" customWidth="1"/>
    <col min="16" max="17" width="4" style="629" hidden="1" customWidth="1"/>
    <col min="18" max="18" width="16.42578125" style="152" customWidth="1"/>
    <col min="19" max="19" width="20.28515625" style="161" customWidth="1"/>
    <col min="20" max="20" width="1.85546875" style="629" hidden="1" customWidth="1"/>
    <col min="21" max="22" width="4.5703125" style="629" hidden="1" customWidth="1"/>
    <col min="23" max="23" width="15.28515625" style="557" customWidth="1"/>
    <col min="24" max="24" width="10.42578125" style="499" customWidth="1"/>
    <col min="25" max="25" width="17.28515625" style="629" hidden="1" customWidth="1"/>
    <col min="26" max="26" width="8.85546875" style="629" hidden="1" customWidth="1"/>
    <col min="27" max="27" width="6" style="629" hidden="1" customWidth="1"/>
    <col min="28" max="28" width="3.42578125" style="629" hidden="1" customWidth="1"/>
    <col min="29" max="29" width="1.42578125" style="629" hidden="1" customWidth="1"/>
    <col min="30" max="30" width="3.7109375" style="629" hidden="1" customWidth="1"/>
    <col min="31" max="37" width="5.85546875" style="499" hidden="1" customWidth="1"/>
    <col min="38" max="40" width="2.42578125" style="499" hidden="1" customWidth="1"/>
    <col min="41" max="41" width="3.28515625" style="629" hidden="1" customWidth="1"/>
    <col min="42" max="42" width="1.28515625" style="629" hidden="1" customWidth="1"/>
    <col min="43" max="43" width="3.42578125" style="629" hidden="1" customWidth="1"/>
    <col min="44" max="45" width="7" style="629" hidden="1" customWidth="1"/>
    <col min="46" max="46" width="3.7109375" style="629" hidden="1" customWidth="1"/>
    <col min="47" max="47" width="1.7109375" style="629" hidden="1" customWidth="1"/>
    <col min="48" max="48" width="3.140625" style="629" hidden="1" customWidth="1"/>
    <col min="49" max="49" width="1.7109375" style="629" hidden="1" customWidth="1"/>
    <col min="50" max="50" width="6.42578125" style="629" hidden="1" customWidth="1"/>
    <col min="51" max="51" width="9.140625" style="629" hidden="1" customWidth="1"/>
    <col min="52" max="52" width="7" style="629" hidden="1" customWidth="1"/>
    <col min="53" max="53" width="5.5703125" style="629" hidden="1" customWidth="1"/>
    <col min="54" max="56" width="9.140625" style="629" hidden="1" customWidth="1"/>
    <col min="57" max="57" width="7.5703125" style="499" hidden="1" customWidth="1"/>
    <col min="58" max="58" width="3.42578125" style="629" customWidth="1"/>
    <col min="59" max="59" width="2.85546875" style="629" customWidth="1"/>
    <col min="60" max="60" width="2.5703125" style="629" hidden="1" customWidth="1"/>
    <col min="61" max="61" width="0.85546875" style="151" hidden="1" customWidth="1"/>
    <col min="62" max="62" width="4" style="88" customWidth="1"/>
    <col min="63" max="63" width="0.85546875" style="151" customWidth="1"/>
    <col min="64" max="64" width="4.28515625" style="151" customWidth="1"/>
    <col min="65" max="65" width="6" style="419" customWidth="1"/>
    <col min="66" max="66" width="9.28515625" style="151" customWidth="1"/>
    <col min="67" max="67" width="3.42578125" style="629" customWidth="1"/>
    <col min="68" max="68" width="3.140625" style="629" customWidth="1"/>
    <col min="69" max="69" width="3.140625" style="88" hidden="1" customWidth="1"/>
    <col min="70" max="70" width="0.85546875" style="151" hidden="1" customWidth="1"/>
    <col min="71" max="71" width="3" style="499" customWidth="1"/>
    <col min="72" max="72" width="0.85546875" style="151" customWidth="1"/>
    <col min="73" max="73" width="4.28515625" style="151" customWidth="1"/>
    <col min="74" max="74" width="7.5703125" style="629" customWidth="1"/>
    <col min="75" max="75" width="9.140625" style="754" hidden="1" customWidth="1"/>
    <col min="76" max="76" width="7.42578125" style="770" hidden="1" customWidth="1"/>
    <col min="77" max="77" width="9.140625" style="770" hidden="1" customWidth="1"/>
    <col min="78" max="79" width="9.140625" style="766" hidden="1" customWidth="1"/>
    <col min="80" max="80" width="7.42578125" style="766" hidden="1" customWidth="1"/>
    <col min="81" max="82" width="0" style="766" hidden="1" customWidth="1"/>
    <col min="83" max="83" width="10.28515625" style="419" hidden="1" customWidth="1"/>
    <col min="84" max="84" width="13.85546875" style="419" hidden="1" customWidth="1"/>
    <col min="85" max="86" width="0" style="766" hidden="1" customWidth="1"/>
    <col min="87" max="87" width="13.85546875" style="766" hidden="1" customWidth="1"/>
    <col min="88" max="95" width="0" style="766" hidden="1" customWidth="1"/>
    <col min="96" max="105" width="0" style="739" hidden="1" customWidth="1"/>
    <col min="106" max="171" width="0" style="218" hidden="1" customWidth="1"/>
    <col min="172" max="216" width="9.140625" style="741"/>
    <col min="217" max="232" width="9.140625" style="421"/>
    <col min="233" max="16384" width="9.140625" style="218"/>
  </cols>
  <sheetData>
    <row r="1" spans="1:232" s="89" customFormat="1" ht="18" customHeight="1" x14ac:dyDescent="0.2">
      <c r="A1" s="1"/>
      <c r="B1" s="695" t="s">
        <v>184</v>
      </c>
      <c r="C1" s="695"/>
      <c r="D1" s="695"/>
      <c r="E1" s="695"/>
      <c r="F1" s="695"/>
      <c r="G1" s="695"/>
      <c r="H1" s="695"/>
      <c r="I1" s="695"/>
      <c r="J1" s="695"/>
      <c r="K1" s="695"/>
      <c r="L1" s="695"/>
      <c r="M1" s="695"/>
      <c r="N1" s="695"/>
      <c r="O1" s="695"/>
      <c r="P1" s="695"/>
      <c r="Q1" s="695"/>
      <c r="R1" s="695"/>
      <c r="S1" s="696" t="s">
        <v>66</v>
      </c>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c r="AS1" s="696"/>
      <c r="AT1" s="696"/>
      <c r="AU1" s="696"/>
      <c r="AV1" s="696"/>
      <c r="AW1" s="696"/>
      <c r="AX1" s="696"/>
      <c r="AY1" s="696"/>
      <c r="AZ1" s="696"/>
      <c r="BA1" s="696"/>
      <c r="BB1" s="696"/>
      <c r="BC1" s="696"/>
      <c r="BD1" s="696"/>
      <c r="BE1" s="696"/>
      <c r="BF1" s="696"/>
      <c r="BG1" s="696"/>
      <c r="BH1" s="696"/>
      <c r="BI1" s="696"/>
      <c r="BJ1" s="696"/>
      <c r="BK1" s="696"/>
      <c r="BL1" s="696"/>
      <c r="BM1" s="696"/>
      <c r="BN1" s="696"/>
      <c r="BO1" s="696"/>
      <c r="BP1" s="696"/>
      <c r="BQ1" s="696"/>
      <c r="BR1" s="696"/>
      <c r="BS1" s="696"/>
      <c r="BT1" s="696"/>
      <c r="BU1" s="696"/>
      <c r="BW1" s="754"/>
      <c r="BX1" s="755"/>
      <c r="BY1" s="755"/>
      <c r="BZ1" s="756"/>
      <c r="CA1" s="756"/>
      <c r="CB1" s="756"/>
      <c r="CC1" s="756"/>
      <c r="CD1" s="756"/>
      <c r="CE1" s="757"/>
      <c r="CF1" s="757"/>
      <c r="CG1" s="756"/>
      <c r="CH1" s="756"/>
      <c r="CI1" s="756"/>
      <c r="CJ1" s="756"/>
      <c r="CK1" s="756"/>
      <c r="CL1" s="756"/>
      <c r="CM1" s="756"/>
      <c r="CN1" s="756"/>
      <c r="CO1" s="756"/>
      <c r="CP1" s="756"/>
      <c r="CQ1" s="756"/>
      <c r="CR1" s="735"/>
      <c r="CS1" s="735"/>
      <c r="CT1" s="735"/>
      <c r="CU1" s="735"/>
      <c r="CV1" s="735"/>
      <c r="CW1" s="735"/>
      <c r="CX1" s="735"/>
      <c r="CY1" s="735"/>
      <c r="CZ1" s="735"/>
      <c r="DA1" s="735"/>
      <c r="FP1" s="734"/>
      <c r="FQ1" s="734"/>
      <c r="FR1" s="734"/>
      <c r="FS1" s="734"/>
      <c r="FT1" s="734"/>
      <c r="FU1" s="734"/>
      <c r="FV1" s="734"/>
      <c r="FW1" s="734"/>
      <c r="FX1" s="734"/>
      <c r="FY1" s="734"/>
      <c r="FZ1" s="734"/>
      <c r="GA1" s="734"/>
      <c r="GB1" s="734"/>
      <c r="GC1" s="734"/>
      <c r="GD1" s="734"/>
      <c r="GE1" s="734"/>
      <c r="GF1" s="734"/>
      <c r="GG1" s="734"/>
      <c r="GH1" s="734"/>
      <c r="GI1" s="734"/>
      <c r="GJ1" s="734"/>
      <c r="GK1" s="734"/>
      <c r="GL1" s="734"/>
      <c r="GM1" s="734"/>
      <c r="GN1" s="734"/>
      <c r="GO1" s="734"/>
      <c r="GP1" s="734"/>
      <c r="GQ1" s="734"/>
      <c r="GR1" s="734"/>
      <c r="GS1" s="734"/>
      <c r="GT1" s="734"/>
      <c r="GU1" s="734"/>
      <c r="GV1" s="734"/>
      <c r="GW1" s="734"/>
      <c r="GX1" s="734"/>
      <c r="GY1" s="734"/>
      <c r="GZ1" s="734"/>
      <c r="HA1" s="734"/>
      <c r="HB1" s="734"/>
      <c r="HC1" s="734"/>
      <c r="HD1" s="734"/>
      <c r="HE1" s="734"/>
      <c r="HF1" s="734"/>
      <c r="HG1" s="734"/>
      <c r="HH1" s="734"/>
      <c r="HI1" s="138"/>
      <c r="HJ1" s="138"/>
      <c r="HK1" s="138"/>
      <c r="HL1" s="138"/>
      <c r="HM1" s="138"/>
      <c r="HN1" s="138"/>
      <c r="HO1" s="138"/>
      <c r="HP1" s="138"/>
      <c r="HQ1" s="138"/>
      <c r="HR1" s="138"/>
      <c r="HS1" s="138"/>
      <c r="HT1" s="138"/>
      <c r="HU1" s="138"/>
      <c r="HV1" s="138"/>
      <c r="HW1" s="138"/>
      <c r="HX1" s="138"/>
    </row>
    <row r="2" spans="1:232" s="89" customFormat="1" ht="15.75" customHeight="1" x14ac:dyDescent="0.25">
      <c r="B2" s="696" t="s">
        <v>33</v>
      </c>
      <c r="C2" s="696"/>
      <c r="D2" s="696"/>
      <c r="E2" s="696"/>
      <c r="F2" s="696"/>
      <c r="G2" s="696"/>
      <c r="H2" s="696"/>
      <c r="I2" s="696"/>
      <c r="J2" s="696"/>
      <c r="K2" s="696"/>
      <c r="L2" s="696"/>
      <c r="M2" s="696"/>
      <c r="N2" s="696"/>
      <c r="O2" s="696"/>
      <c r="P2" s="696"/>
      <c r="Q2" s="696"/>
      <c r="R2" s="696"/>
      <c r="S2" s="697" t="s">
        <v>67</v>
      </c>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c r="BB2" s="697"/>
      <c r="BC2" s="697"/>
      <c r="BD2" s="697"/>
      <c r="BE2" s="697"/>
      <c r="BF2" s="697"/>
      <c r="BG2" s="697"/>
      <c r="BH2" s="697"/>
      <c r="BI2" s="697"/>
      <c r="BJ2" s="697"/>
      <c r="BK2" s="697"/>
      <c r="BL2" s="697"/>
      <c r="BM2" s="697"/>
      <c r="BN2" s="697"/>
      <c r="BO2" s="697"/>
      <c r="BP2" s="697"/>
      <c r="BQ2" s="697"/>
      <c r="BR2" s="697"/>
      <c r="BS2" s="697"/>
      <c r="BT2" s="697"/>
      <c r="BU2" s="697"/>
      <c r="BW2" s="754"/>
      <c r="BX2" s="755"/>
      <c r="BY2" s="755"/>
      <c r="BZ2" s="756"/>
      <c r="CA2" s="756"/>
      <c r="CB2" s="756"/>
      <c r="CC2" s="756"/>
      <c r="CD2" s="756"/>
      <c r="CE2" s="757"/>
      <c r="CF2" s="757"/>
      <c r="CG2" s="756"/>
      <c r="CH2" s="756"/>
      <c r="CI2" s="756"/>
      <c r="CJ2" s="756"/>
      <c r="CK2" s="756"/>
      <c r="CL2" s="756"/>
      <c r="CM2" s="756"/>
      <c r="CN2" s="756"/>
      <c r="CO2" s="756"/>
      <c r="CP2" s="756"/>
      <c r="CQ2" s="756"/>
      <c r="CR2" s="735"/>
      <c r="CS2" s="735"/>
      <c r="CT2" s="735"/>
      <c r="CU2" s="735"/>
      <c r="CV2" s="735"/>
      <c r="CW2" s="735"/>
      <c r="CX2" s="735"/>
      <c r="CY2" s="735"/>
      <c r="CZ2" s="735"/>
      <c r="DA2" s="735"/>
      <c r="FP2" s="734"/>
      <c r="FQ2" s="734"/>
      <c r="FR2" s="734"/>
      <c r="FS2" s="734"/>
      <c r="FT2" s="734"/>
      <c r="FU2" s="734"/>
      <c r="FV2" s="734"/>
      <c r="FW2" s="734"/>
      <c r="FX2" s="734"/>
      <c r="FY2" s="734"/>
      <c r="FZ2" s="734"/>
      <c r="GA2" s="734"/>
      <c r="GB2" s="734"/>
      <c r="GC2" s="734"/>
      <c r="GD2" s="734"/>
      <c r="GE2" s="734"/>
      <c r="GF2" s="734"/>
      <c r="GG2" s="734"/>
      <c r="GH2" s="734"/>
      <c r="GI2" s="734"/>
      <c r="GJ2" s="734"/>
      <c r="GK2" s="734"/>
      <c r="GL2" s="734"/>
      <c r="GM2" s="734"/>
      <c r="GN2" s="734"/>
      <c r="GO2" s="734"/>
      <c r="GP2" s="734"/>
      <c r="GQ2" s="734"/>
      <c r="GR2" s="734"/>
      <c r="GS2" s="734"/>
      <c r="GT2" s="734"/>
      <c r="GU2" s="734"/>
      <c r="GV2" s="734"/>
      <c r="GW2" s="734"/>
      <c r="GX2" s="734"/>
      <c r="GY2" s="734"/>
      <c r="GZ2" s="734"/>
      <c r="HA2" s="734"/>
      <c r="HB2" s="734"/>
      <c r="HC2" s="734"/>
      <c r="HD2" s="734"/>
      <c r="HE2" s="734"/>
      <c r="HF2" s="734"/>
      <c r="HG2" s="734"/>
      <c r="HH2" s="734"/>
      <c r="HI2" s="138"/>
      <c r="HJ2" s="138"/>
      <c r="HK2" s="138"/>
      <c r="HL2" s="138"/>
      <c r="HM2" s="138"/>
      <c r="HN2" s="138"/>
      <c r="HO2" s="138"/>
      <c r="HP2" s="138"/>
      <c r="HQ2" s="138"/>
      <c r="HR2" s="138"/>
      <c r="HS2" s="138"/>
      <c r="HT2" s="138"/>
      <c r="HU2" s="138"/>
      <c r="HV2" s="138"/>
      <c r="HW2" s="138"/>
      <c r="HX2" s="138"/>
    </row>
    <row r="3" spans="1:232" s="85" customFormat="1" ht="3.75" customHeight="1" x14ac:dyDescent="0.3">
      <c r="A3" s="86"/>
      <c r="B3" s="629"/>
      <c r="C3" s="86"/>
      <c r="D3" s="86"/>
      <c r="E3" s="46"/>
      <c r="F3" s="47"/>
      <c r="G3" s="47"/>
      <c r="H3" s="47"/>
      <c r="I3" s="47"/>
      <c r="J3" s="48"/>
      <c r="K3" s="49"/>
      <c r="L3" s="49"/>
      <c r="M3" s="49"/>
      <c r="N3" s="49"/>
      <c r="O3" s="49"/>
      <c r="P3" s="49"/>
      <c r="Q3" s="49"/>
      <c r="R3" s="32"/>
      <c r="S3" s="161"/>
      <c r="T3" s="46"/>
      <c r="U3" s="46"/>
      <c r="V3" s="46"/>
      <c r="W3" s="198"/>
      <c r="X3" s="45"/>
      <c r="Y3" s="45"/>
      <c r="Z3" s="47"/>
      <c r="AA3" s="629"/>
      <c r="AB3" s="629"/>
      <c r="AC3" s="629"/>
      <c r="AD3" s="629"/>
      <c r="AE3" s="499"/>
      <c r="AF3" s="499"/>
      <c r="AG3" s="499"/>
      <c r="AH3" s="499"/>
      <c r="AI3" s="499"/>
      <c r="AJ3" s="499"/>
      <c r="AK3" s="499"/>
      <c r="AL3" s="499"/>
      <c r="AM3" s="499"/>
      <c r="AN3" s="499"/>
      <c r="AO3" s="629"/>
      <c r="AP3" s="629"/>
      <c r="AQ3" s="629"/>
      <c r="AR3" s="629"/>
      <c r="AS3" s="629"/>
      <c r="AT3" s="629"/>
      <c r="AU3" s="629"/>
      <c r="AV3" s="629"/>
      <c r="AW3" s="629"/>
      <c r="AX3" s="629"/>
      <c r="AY3" s="49"/>
      <c r="AZ3" s="629"/>
      <c r="BA3" s="629"/>
      <c r="BE3" s="217"/>
      <c r="BG3" s="629"/>
      <c r="BH3" s="629"/>
      <c r="BI3" s="151"/>
      <c r="BJ3" s="50"/>
      <c r="BK3" s="409"/>
      <c r="BL3" s="151"/>
      <c r="BM3" s="419"/>
      <c r="BN3" s="151"/>
      <c r="BR3" s="149"/>
      <c r="BS3" s="214"/>
      <c r="BT3" s="409"/>
      <c r="BU3" s="151"/>
      <c r="BW3" s="758"/>
      <c r="BX3" s="759"/>
      <c r="BY3" s="759"/>
      <c r="BZ3" s="760"/>
      <c r="CA3" s="760"/>
      <c r="CB3" s="760"/>
      <c r="CC3" s="760"/>
      <c r="CD3" s="760"/>
      <c r="CE3" s="554"/>
      <c r="CF3" s="554"/>
      <c r="CG3" s="760"/>
      <c r="CH3" s="760"/>
      <c r="CI3" s="761"/>
      <c r="CJ3" s="760"/>
      <c r="CK3" s="760"/>
      <c r="CL3" s="760"/>
      <c r="CM3" s="760"/>
      <c r="CN3" s="760"/>
      <c r="CO3" s="760"/>
      <c r="CP3" s="760"/>
      <c r="CQ3" s="760"/>
      <c r="CR3" s="737"/>
      <c r="CS3" s="737"/>
      <c r="CT3" s="737"/>
      <c r="CU3" s="737"/>
      <c r="CV3" s="737"/>
      <c r="CW3" s="737"/>
      <c r="CX3" s="737"/>
      <c r="CY3" s="737"/>
      <c r="CZ3" s="737"/>
      <c r="DA3" s="737"/>
      <c r="FP3" s="736"/>
      <c r="FQ3" s="736"/>
      <c r="FR3" s="736"/>
      <c r="FS3" s="736"/>
      <c r="FT3" s="736"/>
      <c r="FU3" s="736"/>
      <c r="FV3" s="736"/>
      <c r="FW3" s="736"/>
      <c r="FX3" s="736"/>
      <c r="FY3" s="736"/>
      <c r="FZ3" s="736"/>
      <c r="GA3" s="736"/>
      <c r="GB3" s="736"/>
      <c r="GC3" s="736"/>
      <c r="GD3" s="736"/>
      <c r="GE3" s="736"/>
      <c r="GF3" s="736"/>
      <c r="GG3" s="736"/>
      <c r="GH3" s="736"/>
      <c r="GI3" s="736"/>
      <c r="GJ3" s="736"/>
      <c r="GK3" s="736"/>
      <c r="GL3" s="736"/>
      <c r="GM3" s="736"/>
      <c r="GN3" s="736"/>
      <c r="GO3" s="736"/>
      <c r="GP3" s="736"/>
      <c r="GQ3" s="736"/>
      <c r="GR3" s="736"/>
      <c r="GS3" s="736"/>
      <c r="GT3" s="736"/>
      <c r="GU3" s="736"/>
      <c r="GV3" s="736"/>
      <c r="GW3" s="736"/>
      <c r="GX3" s="736"/>
      <c r="GY3" s="736"/>
      <c r="GZ3" s="736"/>
      <c r="HA3" s="736"/>
      <c r="HB3" s="736"/>
      <c r="HC3" s="736"/>
      <c r="HD3" s="736"/>
      <c r="HE3" s="736"/>
      <c r="HF3" s="736"/>
      <c r="HG3" s="736"/>
      <c r="HH3" s="736"/>
      <c r="HI3" s="50"/>
      <c r="HJ3" s="50"/>
      <c r="HK3" s="50"/>
      <c r="HL3" s="50"/>
      <c r="HM3" s="50"/>
      <c r="HN3" s="50"/>
      <c r="HO3" s="50"/>
      <c r="HP3" s="50"/>
      <c r="HQ3" s="50"/>
      <c r="HR3" s="50"/>
      <c r="HS3" s="50"/>
      <c r="HT3" s="50"/>
      <c r="HU3" s="50"/>
      <c r="HV3" s="50"/>
      <c r="HW3" s="50"/>
      <c r="HX3" s="50"/>
    </row>
    <row r="4" spans="1:232" s="174" customFormat="1" ht="25.5" customHeight="1" x14ac:dyDescent="0.25">
      <c r="A4" s="75"/>
      <c r="B4" s="75"/>
      <c r="C4" s="75"/>
      <c r="D4" s="169"/>
      <c r="E4" s="75"/>
      <c r="F4" s="170"/>
      <c r="G4" s="75"/>
      <c r="H4" s="75"/>
      <c r="I4" s="75"/>
      <c r="J4" s="75"/>
      <c r="K4" s="75"/>
      <c r="L4" s="75"/>
      <c r="M4" s="75"/>
      <c r="N4" s="75"/>
      <c r="O4" s="75"/>
      <c r="P4" s="75"/>
      <c r="Q4" s="169"/>
      <c r="R4" s="171"/>
      <c r="S4" s="689" t="s">
        <v>259</v>
      </c>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689"/>
      <c r="BA4" s="689"/>
      <c r="BB4" s="689"/>
      <c r="BC4" s="689"/>
      <c r="BD4" s="689"/>
      <c r="BE4" s="689"/>
      <c r="BF4" s="689"/>
      <c r="BG4" s="689"/>
      <c r="BH4" s="689"/>
      <c r="BI4" s="689"/>
      <c r="BJ4" s="689"/>
      <c r="BK4" s="689"/>
      <c r="BL4" s="689"/>
      <c r="BM4" s="689"/>
      <c r="BN4" s="689"/>
      <c r="BO4" s="689"/>
      <c r="BP4" s="689"/>
      <c r="BQ4" s="689"/>
      <c r="BR4" s="689"/>
      <c r="BS4" s="689"/>
      <c r="BT4" s="689"/>
      <c r="BU4" s="689"/>
      <c r="BW4" s="762"/>
      <c r="BX4" s="763"/>
      <c r="BY4" s="763"/>
      <c r="BZ4" s="763"/>
      <c r="CA4" s="763"/>
      <c r="CB4" s="763"/>
      <c r="CC4" s="763"/>
      <c r="CD4" s="763"/>
      <c r="CE4" s="763"/>
      <c r="CF4" s="763"/>
      <c r="CG4" s="763"/>
      <c r="CH4" s="763"/>
      <c r="CI4" s="763"/>
      <c r="CJ4" s="763"/>
      <c r="CK4" s="763"/>
      <c r="CL4" s="763"/>
      <c r="CM4" s="763"/>
      <c r="CN4" s="763"/>
      <c r="CO4" s="763"/>
      <c r="CP4" s="763"/>
      <c r="CQ4" s="763"/>
      <c r="CR4" s="738"/>
      <c r="CS4" s="738"/>
      <c r="CT4" s="738"/>
      <c r="CU4" s="738"/>
      <c r="CV4" s="738"/>
      <c r="CW4" s="738"/>
      <c r="CX4" s="738"/>
      <c r="CY4" s="738"/>
      <c r="CZ4" s="738"/>
      <c r="DA4" s="738"/>
      <c r="FP4" s="817"/>
      <c r="FQ4" s="817"/>
      <c r="FR4" s="817"/>
      <c r="FS4" s="817"/>
      <c r="FT4" s="817"/>
      <c r="FU4" s="817"/>
      <c r="FV4" s="817"/>
      <c r="FW4" s="817"/>
      <c r="FX4" s="817"/>
      <c r="FY4" s="817"/>
      <c r="FZ4" s="817"/>
      <c r="GA4" s="817"/>
      <c r="GB4" s="817"/>
      <c r="GC4" s="817"/>
      <c r="GD4" s="817"/>
      <c r="GE4" s="817"/>
      <c r="GF4" s="817"/>
      <c r="GG4" s="817"/>
      <c r="GH4" s="817"/>
      <c r="GI4" s="817"/>
      <c r="GJ4" s="817"/>
      <c r="GK4" s="817"/>
      <c r="GL4" s="817"/>
      <c r="GM4" s="817"/>
      <c r="GN4" s="817"/>
      <c r="GO4" s="817"/>
      <c r="GP4" s="817"/>
      <c r="GQ4" s="817"/>
      <c r="GR4" s="817"/>
      <c r="GS4" s="817"/>
      <c r="GT4" s="817"/>
      <c r="GU4" s="817"/>
      <c r="GV4" s="817"/>
      <c r="GW4" s="817"/>
      <c r="GX4" s="817"/>
      <c r="GY4" s="817"/>
      <c r="GZ4" s="817"/>
      <c r="HA4" s="817"/>
      <c r="HB4" s="817"/>
      <c r="HC4" s="817"/>
      <c r="HD4" s="817"/>
      <c r="HE4" s="817"/>
      <c r="HF4" s="817"/>
      <c r="HG4" s="817"/>
      <c r="HH4" s="817"/>
      <c r="HI4" s="808"/>
      <c r="HJ4" s="808"/>
      <c r="HK4" s="808"/>
      <c r="HL4" s="808"/>
      <c r="HM4" s="808"/>
      <c r="HN4" s="808"/>
      <c r="HO4" s="808"/>
      <c r="HP4" s="808"/>
      <c r="HQ4" s="808"/>
      <c r="HR4" s="808"/>
      <c r="HS4" s="808"/>
      <c r="HT4" s="808"/>
      <c r="HU4" s="808"/>
      <c r="HV4" s="808"/>
      <c r="HW4" s="808"/>
      <c r="HX4" s="808"/>
    </row>
    <row r="5" spans="1:232" ht="36.75" customHeight="1" x14ac:dyDescent="0.3">
      <c r="A5" s="2" t="s">
        <v>179</v>
      </c>
      <c r="B5" s="639" t="s">
        <v>262</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c r="AN5" s="639"/>
      <c r="AO5" s="639"/>
      <c r="AP5" s="639"/>
      <c r="AQ5" s="639"/>
      <c r="AR5" s="639"/>
      <c r="AS5" s="639"/>
      <c r="AT5" s="639"/>
      <c r="AU5" s="639"/>
      <c r="AV5" s="639"/>
      <c r="AW5" s="639"/>
      <c r="AX5" s="639"/>
      <c r="AY5" s="639"/>
      <c r="AZ5" s="639"/>
      <c r="BA5" s="639"/>
      <c r="BB5" s="639"/>
      <c r="BC5" s="639"/>
      <c r="BD5" s="639"/>
      <c r="BE5" s="639"/>
      <c r="BF5" s="639"/>
      <c r="BG5" s="639"/>
      <c r="BH5" s="639"/>
      <c r="BI5" s="639"/>
      <c r="BJ5" s="639"/>
      <c r="BK5" s="639"/>
      <c r="BL5" s="639"/>
      <c r="BM5" s="639"/>
      <c r="BN5" s="639"/>
      <c r="BO5" s="639"/>
      <c r="BP5" s="639"/>
      <c r="BQ5" s="639"/>
      <c r="BR5" s="639"/>
      <c r="BS5" s="639"/>
      <c r="BT5" s="639"/>
      <c r="BU5" s="639"/>
      <c r="BV5" s="191"/>
      <c r="BW5" s="764"/>
      <c r="BX5" s="765"/>
      <c r="BY5" s="765"/>
      <c r="BZ5" s="765"/>
      <c r="CA5" s="765"/>
      <c r="CB5" s="765"/>
      <c r="CD5" s="756"/>
    </row>
    <row r="6" spans="1:232" s="42" customFormat="1" ht="20.25" customHeight="1" x14ac:dyDescent="0.2">
      <c r="A6" s="43"/>
      <c r="B6" s="42" t="s">
        <v>232</v>
      </c>
      <c r="W6" s="219"/>
      <c r="X6" s="219"/>
      <c r="BI6" s="408"/>
      <c r="BJ6" s="423"/>
      <c r="BK6" s="408"/>
      <c r="BM6" s="420"/>
      <c r="BO6" s="139"/>
      <c r="BP6" s="139"/>
      <c r="BR6" s="408"/>
      <c r="BT6" s="408"/>
      <c r="BU6" s="408"/>
      <c r="BW6" s="767"/>
      <c r="BX6" s="768"/>
      <c r="BY6" s="768"/>
      <c r="BZ6" s="768"/>
      <c r="CA6" s="420"/>
      <c r="CB6" s="769"/>
      <c r="CC6" s="420"/>
      <c r="CD6" s="420"/>
      <c r="CE6" s="420"/>
      <c r="CF6" s="420"/>
      <c r="CG6" s="420"/>
      <c r="CH6" s="420"/>
      <c r="CI6" s="420"/>
      <c r="CJ6" s="420"/>
      <c r="CK6" s="420"/>
      <c r="CL6" s="420"/>
      <c r="CM6" s="420"/>
      <c r="CN6" s="420"/>
      <c r="CO6" s="420"/>
      <c r="CP6" s="420"/>
      <c r="CQ6" s="420"/>
      <c r="CR6" s="740"/>
      <c r="CS6" s="740"/>
      <c r="CT6" s="740"/>
      <c r="CU6" s="740"/>
      <c r="CV6" s="740"/>
      <c r="CW6" s="740"/>
      <c r="CX6" s="740"/>
      <c r="CY6" s="740"/>
      <c r="CZ6" s="740"/>
      <c r="DA6" s="740"/>
      <c r="FP6" s="818"/>
      <c r="FQ6" s="818"/>
      <c r="FR6" s="818"/>
      <c r="FS6" s="818"/>
      <c r="FT6" s="818"/>
      <c r="FU6" s="818"/>
      <c r="FV6" s="818"/>
      <c r="FW6" s="818"/>
      <c r="FX6" s="818"/>
      <c r="FY6" s="818"/>
      <c r="FZ6" s="818"/>
      <c r="GA6" s="818"/>
      <c r="GB6" s="818"/>
      <c r="GC6" s="818"/>
      <c r="GD6" s="818"/>
      <c r="GE6" s="818"/>
      <c r="GF6" s="818"/>
      <c r="GG6" s="818"/>
      <c r="GH6" s="818"/>
      <c r="GI6" s="818"/>
      <c r="GJ6" s="818"/>
      <c r="GK6" s="818"/>
      <c r="GL6" s="818"/>
      <c r="GM6" s="818"/>
      <c r="GN6" s="818"/>
      <c r="GO6" s="818"/>
      <c r="GP6" s="818"/>
      <c r="GQ6" s="818"/>
      <c r="GR6" s="818"/>
      <c r="GS6" s="818"/>
      <c r="GT6" s="818"/>
      <c r="GU6" s="818"/>
      <c r="GV6" s="818"/>
      <c r="GW6" s="818"/>
      <c r="GX6" s="818"/>
      <c r="GY6" s="818"/>
      <c r="GZ6" s="818"/>
      <c r="HA6" s="818"/>
      <c r="HB6" s="818"/>
      <c r="HC6" s="818"/>
      <c r="HD6" s="818"/>
      <c r="HE6" s="818"/>
      <c r="HF6" s="818"/>
      <c r="HG6" s="818"/>
      <c r="HH6" s="818"/>
      <c r="HI6" s="814"/>
      <c r="HJ6" s="814"/>
      <c r="HK6" s="814"/>
      <c r="HL6" s="814"/>
      <c r="HM6" s="814"/>
      <c r="HN6" s="814"/>
      <c r="HO6" s="814"/>
      <c r="HP6" s="814"/>
      <c r="HQ6" s="814"/>
      <c r="HR6" s="814"/>
      <c r="HS6" s="814"/>
      <c r="HT6" s="814"/>
      <c r="HU6" s="814"/>
      <c r="HV6" s="814"/>
      <c r="HW6" s="814"/>
      <c r="HX6" s="814"/>
    </row>
    <row r="7" spans="1:232" ht="15.75" x14ac:dyDescent="0.2">
      <c r="E7" s="140" t="s">
        <v>233</v>
      </c>
    </row>
    <row r="8" spans="1:232" ht="15.75" x14ac:dyDescent="0.2">
      <c r="E8" s="140" t="s">
        <v>263</v>
      </c>
    </row>
    <row r="9" spans="1:232" ht="15.75" x14ac:dyDescent="0.2">
      <c r="E9" s="140" t="s">
        <v>206</v>
      </c>
    </row>
    <row r="10" spans="1:232" s="83" customFormat="1" ht="19.5" customHeight="1" x14ac:dyDescent="0.25">
      <c r="A10" s="87"/>
      <c r="B10" s="698" t="s">
        <v>118</v>
      </c>
      <c r="C10" s="698"/>
      <c r="D10" s="698"/>
      <c r="E10" s="698"/>
      <c r="F10" s="190">
        <v>16</v>
      </c>
      <c r="H10" s="82"/>
      <c r="I10" s="81"/>
      <c r="J10" s="80"/>
      <c r="K10" s="82"/>
      <c r="L10" s="82"/>
      <c r="M10" s="82"/>
      <c r="N10" s="82"/>
      <c r="O10" s="82"/>
      <c r="P10" s="82"/>
      <c r="Q10" s="82"/>
      <c r="R10" s="627" t="s">
        <v>68</v>
      </c>
      <c r="S10" s="161"/>
      <c r="T10" s="629"/>
      <c r="U10" s="629"/>
      <c r="V10" s="629"/>
      <c r="W10" s="557"/>
      <c r="X10" s="499"/>
      <c r="Y10" s="629"/>
      <c r="Z10" s="629"/>
      <c r="AA10" s="629"/>
      <c r="AB10" s="82"/>
      <c r="AC10" s="80"/>
      <c r="AD10" s="82"/>
      <c r="AE10" s="82"/>
      <c r="AF10" s="82"/>
      <c r="AG10" s="82"/>
      <c r="AH10" s="82"/>
      <c r="AI10" s="82"/>
      <c r="AJ10" s="82"/>
      <c r="AK10" s="82"/>
      <c r="AL10" s="82"/>
      <c r="AM10" s="82"/>
      <c r="AN10" s="82"/>
      <c r="AO10" s="82"/>
      <c r="AP10" s="81"/>
      <c r="AQ10" s="81"/>
      <c r="AR10" s="41"/>
      <c r="AS10" s="41"/>
      <c r="AT10" s="82"/>
      <c r="AU10" s="629"/>
      <c r="AV10" s="629"/>
      <c r="AW10" s="629" t="s">
        <v>173</v>
      </c>
      <c r="AX10" s="629"/>
      <c r="AZ10" s="629"/>
      <c r="BA10" s="629"/>
      <c r="BE10" s="215"/>
      <c r="BG10" s="629"/>
      <c r="BH10" s="629"/>
      <c r="BI10" s="151"/>
      <c r="BK10" s="150"/>
      <c r="BL10" s="151"/>
      <c r="BM10" s="419"/>
      <c r="BN10" s="151"/>
      <c r="BR10" s="150"/>
      <c r="BS10" s="215"/>
      <c r="BT10" s="150"/>
      <c r="BU10" s="151"/>
      <c r="BW10" s="771"/>
      <c r="BX10" s="772"/>
      <c r="BY10" s="772"/>
      <c r="BZ10" s="772"/>
      <c r="CA10" s="772"/>
      <c r="CB10" s="772"/>
      <c r="CC10" s="772"/>
      <c r="CD10" s="772"/>
      <c r="CE10" s="773"/>
      <c r="CF10" s="773"/>
      <c r="CG10" s="772"/>
      <c r="CH10" s="772"/>
      <c r="CI10" s="766"/>
      <c r="CJ10" s="772"/>
      <c r="CK10" s="772"/>
      <c r="CL10" s="772"/>
      <c r="CM10" s="772"/>
      <c r="CN10" s="772"/>
      <c r="CO10" s="772"/>
      <c r="CP10" s="772"/>
      <c r="CQ10" s="772"/>
      <c r="CR10" s="742"/>
      <c r="CS10" s="742"/>
      <c r="CT10" s="742"/>
      <c r="CU10" s="742"/>
      <c r="CV10" s="742"/>
      <c r="CW10" s="742"/>
      <c r="CX10" s="742"/>
      <c r="CY10" s="742"/>
      <c r="CZ10" s="742"/>
      <c r="DA10" s="742"/>
      <c r="FP10" s="742"/>
      <c r="FQ10" s="742"/>
      <c r="FR10" s="742"/>
      <c r="FS10" s="742"/>
      <c r="FT10" s="742"/>
      <c r="FU10" s="742"/>
      <c r="FV10" s="742"/>
      <c r="FW10" s="742"/>
      <c r="FX10" s="742"/>
      <c r="FY10" s="742"/>
      <c r="FZ10" s="742"/>
      <c r="GA10" s="742"/>
      <c r="GB10" s="742"/>
      <c r="GC10" s="742"/>
      <c r="GD10" s="742"/>
      <c r="GE10" s="742"/>
      <c r="GF10" s="742"/>
      <c r="GG10" s="742"/>
      <c r="GH10" s="742"/>
      <c r="GI10" s="742"/>
      <c r="GJ10" s="742"/>
      <c r="GK10" s="742"/>
      <c r="GL10" s="742"/>
      <c r="GM10" s="742"/>
      <c r="GN10" s="742"/>
      <c r="GO10" s="742"/>
      <c r="GP10" s="742"/>
      <c r="GQ10" s="742"/>
      <c r="GR10" s="742"/>
      <c r="GS10" s="742"/>
      <c r="GT10" s="742"/>
      <c r="GU10" s="742"/>
      <c r="GV10" s="742"/>
      <c r="GW10" s="742"/>
      <c r="GX10" s="742"/>
      <c r="GY10" s="742"/>
      <c r="GZ10" s="742"/>
      <c r="HA10" s="742"/>
      <c r="HB10" s="742"/>
      <c r="HC10" s="742"/>
      <c r="HD10" s="742"/>
      <c r="HE10" s="742"/>
      <c r="HF10" s="742"/>
      <c r="HG10" s="742"/>
      <c r="HH10" s="742"/>
    </row>
    <row r="11" spans="1:232" ht="6" customHeight="1" x14ac:dyDescent="0.2">
      <c r="B11" s="629" t="s">
        <v>51</v>
      </c>
      <c r="X11" s="628"/>
    </row>
    <row r="12" spans="1:232" s="433" customFormat="1" ht="33" customHeight="1" x14ac:dyDescent="0.2">
      <c r="A12" s="431" t="s">
        <v>106</v>
      </c>
      <c r="B12" s="645" t="s">
        <v>241</v>
      </c>
      <c r="C12" s="624"/>
      <c r="D12" s="645" t="s">
        <v>28</v>
      </c>
      <c r="E12" s="645" t="s">
        <v>242</v>
      </c>
      <c r="F12" s="645" t="s">
        <v>243</v>
      </c>
      <c r="G12" s="501" t="s">
        <v>170</v>
      </c>
      <c r="H12" s="501"/>
      <c r="I12" s="501"/>
      <c r="J12" s="501"/>
      <c r="K12" s="501"/>
      <c r="L12" s="501"/>
      <c r="M12" s="501"/>
      <c r="N12" s="501"/>
      <c r="O12" s="501"/>
      <c r="P12" s="501"/>
      <c r="Q12" s="501"/>
      <c r="R12" s="662" t="s">
        <v>244</v>
      </c>
      <c r="S12" s="652"/>
      <c r="T12" s="624"/>
      <c r="U12" s="624"/>
      <c r="V12" s="432"/>
      <c r="W12" s="633" t="s">
        <v>257</v>
      </c>
      <c r="X12" s="634"/>
      <c r="Y12" s="635"/>
      <c r="Z12" s="501"/>
      <c r="AA12" s="501"/>
      <c r="AB12" s="501" t="s">
        <v>69</v>
      </c>
      <c r="AC12" s="501"/>
      <c r="AD12" s="501"/>
      <c r="AE12" s="501"/>
      <c r="AF12" s="501"/>
      <c r="AG12" s="501"/>
      <c r="AH12" s="501"/>
      <c r="AI12" s="501"/>
      <c r="AJ12" s="501"/>
      <c r="AK12" s="501"/>
      <c r="AL12" s="501"/>
      <c r="AM12" s="501"/>
      <c r="AN12" s="501"/>
      <c r="AO12" s="501"/>
      <c r="AP12" s="501"/>
      <c r="AQ12" s="501"/>
      <c r="AR12" s="501" t="s">
        <v>174</v>
      </c>
      <c r="AS12" s="501"/>
      <c r="AT12" s="501"/>
      <c r="AU12" s="501"/>
      <c r="AV12" s="501"/>
      <c r="AW12" s="501"/>
      <c r="AX12" s="501"/>
      <c r="AY12" s="501"/>
      <c r="AZ12" s="501"/>
      <c r="BA12" s="501"/>
      <c r="BB12" s="501"/>
      <c r="BC12" s="501"/>
      <c r="BD12" s="501"/>
      <c r="BE12" s="624"/>
      <c r="BF12" s="664" t="s">
        <v>246</v>
      </c>
      <c r="BG12" s="665"/>
      <c r="BH12" s="665"/>
      <c r="BI12" s="665"/>
      <c r="BJ12" s="665"/>
      <c r="BK12" s="665"/>
      <c r="BL12" s="666"/>
      <c r="BM12" s="633" t="s">
        <v>248</v>
      </c>
      <c r="BN12" s="635"/>
      <c r="BO12" s="664" t="s">
        <v>249</v>
      </c>
      <c r="BP12" s="665"/>
      <c r="BQ12" s="665"/>
      <c r="BR12" s="665"/>
      <c r="BS12" s="665"/>
      <c r="BT12" s="665"/>
      <c r="BU12" s="666"/>
      <c r="BV12" s="662" t="s">
        <v>174</v>
      </c>
      <c r="BW12" s="806"/>
      <c r="BX12" s="711"/>
      <c r="BY12" s="712"/>
      <c r="BZ12" s="712"/>
      <c r="CA12" s="711"/>
      <c r="CB12" s="711"/>
      <c r="CC12" s="713"/>
      <c r="CD12" s="713"/>
      <c r="CE12" s="714"/>
      <c r="CF12" s="714"/>
      <c r="CG12" s="713"/>
      <c r="CH12" s="713"/>
      <c r="CI12" s="713"/>
      <c r="CJ12" s="713"/>
      <c r="CK12" s="713"/>
      <c r="CL12" s="713"/>
      <c r="CM12" s="713"/>
      <c r="CN12" s="713"/>
      <c r="CO12" s="713"/>
      <c r="CP12" s="713"/>
      <c r="CQ12" s="713"/>
      <c r="CR12" s="743"/>
      <c r="CS12" s="743"/>
      <c r="CT12" s="743"/>
      <c r="CU12" s="743"/>
      <c r="CV12" s="743"/>
      <c r="CW12" s="743"/>
      <c r="CX12" s="743"/>
      <c r="CY12" s="743"/>
      <c r="CZ12" s="743"/>
      <c r="DA12" s="743"/>
      <c r="DB12" s="713"/>
      <c r="DC12" s="713"/>
      <c r="DD12" s="713"/>
      <c r="DE12" s="713"/>
      <c r="DF12" s="713"/>
      <c r="DG12" s="713"/>
      <c r="DH12" s="713"/>
      <c r="DI12" s="713"/>
      <c r="DJ12" s="713"/>
      <c r="DK12" s="713"/>
      <c r="DL12" s="713"/>
      <c r="DM12" s="713"/>
      <c r="DN12" s="713"/>
      <c r="DO12" s="713"/>
      <c r="DP12" s="713"/>
      <c r="DQ12" s="713"/>
      <c r="DR12" s="713"/>
      <c r="DS12" s="713"/>
      <c r="DT12" s="713"/>
      <c r="DU12" s="713"/>
      <c r="DV12" s="713"/>
      <c r="DW12" s="713"/>
      <c r="DX12" s="713"/>
      <c r="DY12" s="713"/>
      <c r="DZ12" s="713"/>
      <c r="EA12" s="713"/>
      <c r="EB12" s="713"/>
      <c r="EC12" s="713"/>
      <c r="ED12" s="713"/>
      <c r="EE12" s="713"/>
      <c r="EF12" s="713"/>
      <c r="EG12" s="713"/>
      <c r="EH12" s="713"/>
      <c r="EI12" s="713"/>
      <c r="EJ12" s="713"/>
      <c r="EK12" s="713"/>
      <c r="EL12" s="713"/>
      <c r="EM12" s="713"/>
      <c r="EN12" s="713"/>
      <c r="EO12" s="713"/>
      <c r="EP12" s="713"/>
      <c r="EQ12" s="713"/>
      <c r="ER12" s="713"/>
      <c r="ES12" s="713"/>
      <c r="ET12" s="713"/>
      <c r="EU12" s="713"/>
      <c r="EV12" s="713"/>
      <c r="EW12" s="713"/>
      <c r="EX12" s="713"/>
      <c r="EY12" s="713"/>
      <c r="EZ12" s="713"/>
      <c r="FA12" s="713"/>
      <c r="FB12" s="713"/>
      <c r="FC12" s="713"/>
      <c r="FD12" s="713"/>
      <c r="FE12" s="713"/>
      <c r="FF12" s="713"/>
      <c r="FG12" s="713"/>
      <c r="FH12" s="713"/>
      <c r="FI12" s="713"/>
      <c r="FJ12" s="713"/>
      <c r="FK12" s="713"/>
      <c r="FL12" s="713"/>
      <c r="FM12" s="713"/>
      <c r="FN12" s="713"/>
      <c r="FO12" s="713"/>
      <c r="FP12" s="819"/>
      <c r="FQ12" s="819"/>
      <c r="FR12" s="819"/>
      <c r="FS12" s="819"/>
      <c r="FT12" s="819"/>
      <c r="FU12" s="819"/>
      <c r="FV12" s="819"/>
      <c r="FW12" s="819"/>
      <c r="FX12" s="819"/>
      <c r="FY12" s="819"/>
      <c r="FZ12" s="819"/>
      <c r="GA12" s="819"/>
      <c r="GB12" s="819"/>
      <c r="GC12" s="819"/>
      <c r="GD12" s="819"/>
      <c r="GE12" s="819"/>
      <c r="GF12" s="819"/>
      <c r="GG12" s="819"/>
      <c r="GH12" s="819"/>
      <c r="GI12" s="819"/>
      <c r="GJ12" s="819"/>
      <c r="GK12" s="819"/>
      <c r="GL12" s="819"/>
      <c r="GM12" s="819"/>
      <c r="GN12" s="819"/>
      <c r="GO12" s="819"/>
      <c r="GP12" s="819"/>
      <c r="GQ12" s="819"/>
      <c r="GR12" s="819"/>
      <c r="GS12" s="819"/>
      <c r="GT12" s="819"/>
      <c r="GU12" s="819"/>
      <c r="GV12" s="819"/>
      <c r="GW12" s="819"/>
      <c r="GX12" s="819"/>
      <c r="GY12" s="819"/>
      <c r="GZ12" s="819"/>
      <c r="HA12" s="819"/>
      <c r="HB12" s="819"/>
      <c r="HC12" s="819"/>
      <c r="HD12" s="819"/>
      <c r="HE12" s="819"/>
      <c r="HF12" s="819"/>
      <c r="HG12" s="819"/>
      <c r="HH12" s="819"/>
      <c r="HI12" s="709"/>
      <c r="HJ12" s="709"/>
      <c r="HK12" s="709"/>
      <c r="HL12" s="709"/>
      <c r="HM12" s="709"/>
      <c r="HN12" s="709"/>
      <c r="HO12" s="709"/>
      <c r="HP12" s="709"/>
      <c r="HQ12" s="709"/>
      <c r="HR12" s="709"/>
      <c r="HS12" s="709"/>
      <c r="HT12" s="709"/>
      <c r="HU12" s="709"/>
      <c r="HV12" s="709"/>
      <c r="HW12" s="709"/>
      <c r="HX12" s="709"/>
    </row>
    <row r="13" spans="1:232" s="433" customFormat="1" ht="19.5" customHeight="1" x14ac:dyDescent="0.2">
      <c r="A13" s="431"/>
      <c r="B13" s="646"/>
      <c r="C13" s="624"/>
      <c r="D13" s="646"/>
      <c r="E13" s="646"/>
      <c r="F13" s="646"/>
      <c r="G13" s="501"/>
      <c r="H13" s="501"/>
      <c r="I13" s="501"/>
      <c r="J13" s="501"/>
      <c r="K13" s="501"/>
      <c r="L13" s="501"/>
      <c r="M13" s="501"/>
      <c r="N13" s="501"/>
      <c r="O13" s="501"/>
      <c r="P13" s="501"/>
      <c r="Q13" s="501"/>
      <c r="R13" s="667"/>
      <c r="S13" s="654"/>
      <c r="T13" s="624"/>
      <c r="U13" s="624"/>
      <c r="V13" s="434"/>
      <c r="W13" s="643"/>
      <c r="X13" s="699"/>
      <c r="Y13" s="644"/>
      <c r="Z13" s="501"/>
      <c r="AA13" s="501"/>
      <c r="AB13" s="501"/>
      <c r="AC13" s="501"/>
      <c r="AD13" s="501"/>
      <c r="AE13" s="501"/>
      <c r="AF13" s="501"/>
      <c r="AG13" s="501"/>
      <c r="AH13" s="501"/>
      <c r="AI13" s="501"/>
      <c r="AJ13" s="501"/>
      <c r="AK13" s="501"/>
      <c r="AL13" s="501"/>
      <c r="AM13" s="501"/>
      <c r="AN13" s="501"/>
      <c r="AO13" s="501"/>
      <c r="AP13" s="501"/>
      <c r="AQ13" s="501"/>
      <c r="AR13" s="501"/>
      <c r="AS13" s="501"/>
      <c r="AT13" s="501"/>
      <c r="AU13" s="501"/>
      <c r="AV13" s="501"/>
      <c r="AW13" s="501"/>
      <c r="AX13" s="501"/>
      <c r="AY13" s="501"/>
      <c r="AZ13" s="501"/>
      <c r="BA13" s="501"/>
      <c r="BB13" s="501"/>
      <c r="BC13" s="501"/>
      <c r="BD13" s="501"/>
      <c r="BE13" s="624"/>
      <c r="BF13" s="657" t="s">
        <v>216</v>
      </c>
      <c r="BG13" s="681"/>
      <c r="BH13" s="621"/>
      <c r="BI13" s="620"/>
      <c r="BJ13" s="657" t="s">
        <v>245</v>
      </c>
      <c r="BK13" s="658"/>
      <c r="BL13" s="681"/>
      <c r="BM13" s="636"/>
      <c r="BN13" s="638"/>
      <c r="BO13" s="657" t="s">
        <v>216</v>
      </c>
      <c r="BP13" s="681"/>
      <c r="BQ13" s="621"/>
      <c r="BR13" s="620"/>
      <c r="BS13" s="657" t="s">
        <v>245</v>
      </c>
      <c r="BT13" s="658"/>
      <c r="BU13" s="681"/>
      <c r="BV13" s="667"/>
      <c r="BW13" s="806"/>
      <c r="BX13" s="711"/>
      <c r="BY13" s="712"/>
      <c r="BZ13" s="712"/>
      <c r="CA13" s="711"/>
      <c r="CB13" s="711"/>
      <c r="CC13" s="713"/>
      <c r="CD13" s="713"/>
      <c r="CE13" s="714"/>
      <c r="CF13" s="714"/>
      <c r="CG13" s="713"/>
      <c r="CH13" s="713"/>
      <c r="CI13" s="713"/>
      <c r="CJ13" s="713"/>
      <c r="CK13" s="713"/>
      <c r="CL13" s="713"/>
      <c r="CM13" s="713"/>
      <c r="CN13" s="713"/>
      <c r="CO13" s="713"/>
      <c r="CP13" s="713"/>
      <c r="CQ13" s="713"/>
      <c r="CR13" s="743"/>
      <c r="CS13" s="743"/>
      <c r="CT13" s="743"/>
      <c r="CU13" s="743"/>
      <c r="CV13" s="743"/>
      <c r="CW13" s="743"/>
      <c r="CX13" s="743"/>
      <c r="CY13" s="743"/>
      <c r="CZ13" s="743"/>
      <c r="DA13" s="743"/>
      <c r="DB13" s="713"/>
      <c r="DC13" s="713"/>
      <c r="DD13" s="713"/>
      <c r="DE13" s="713"/>
      <c r="DF13" s="713"/>
      <c r="DG13" s="713"/>
      <c r="DH13" s="713"/>
      <c r="DI13" s="713"/>
      <c r="DJ13" s="713"/>
      <c r="DK13" s="713"/>
      <c r="DL13" s="713"/>
      <c r="DM13" s="713"/>
      <c r="DN13" s="713"/>
      <c r="DO13" s="713"/>
      <c r="DP13" s="713"/>
      <c r="DQ13" s="713"/>
      <c r="DR13" s="713"/>
      <c r="DS13" s="713"/>
      <c r="DT13" s="713"/>
      <c r="DU13" s="713"/>
      <c r="DV13" s="713"/>
      <c r="DW13" s="713"/>
      <c r="DX13" s="713"/>
      <c r="DY13" s="713"/>
      <c r="DZ13" s="713"/>
      <c r="EA13" s="713"/>
      <c r="EB13" s="713"/>
      <c r="EC13" s="713"/>
      <c r="ED13" s="713"/>
      <c r="EE13" s="713"/>
      <c r="EF13" s="713"/>
      <c r="EG13" s="713"/>
      <c r="EH13" s="713"/>
      <c r="EI13" s="713"/>
      <c r="EJ13" s="713"/>
      <c r="EK13" s="713"/>
      <c r="EL13" s="713"/>
      <c r="EM13" s="713"/>
      <c r="EN13" s="713"/>
      <c r="EO13" s="713"/>
      <c r="EP13" s="713"/>
      <c r="EQ13" s="713"/>
      <c r="ER13" s="713"/>
      <c r="ES13" s="713"/>
      <c r="ET13" s="713"/>
      <c r="EU13" s="713"/>
      <c r="EV13" s="713"/>
      <c r="EW13" s="713"/>
      <c r="EX13" s="713"/>
      <c r="EY13" s="713"/>
      <c r="EZ13" s="713"/>
      <c r="FA13" s="713"/>
      <c r="FB13" s="713"/>
      <c r="FC13" s="713"/>
      <c r="FD13" s="713"/>
      <c r="FE13" s="713"/>
      <c r="FF13" s="713"/>
      <c r="FG13" s="713"/>
      <c r="FH13" s="713"/>
      <c r="FI13" s="713"/>
      <c r="FJ13" s="713"/>
      <c r="FK13" s="713"/>
      <c r="FL13" s="713"/>
      <c r="FM13" s="713"/>
      <c r="FN13" s="713"/>
      <c r="FO13" s="713"/>
      <c r="FP13" s="819"/>
      <c r="FQ13" s="819"/>
      <c r="FR13" s="819"/>
      <c r="FS13" s="819"/>
      <c r="FT13" s="819"/>
      <c r="FU13" s="819"/>
      <c r="FV13" s="819"/>
      <c r="FW13" s="819"/>
      <c r="FX13" s="819"/>
      <c r="FY13" s="819"/>
      <c r="FZ13" s="819"/>
      <c r="GA13" s="819"/>
      <c r="GB13" s="819"/>
      <c r="GC13" s="819"/>
      <c r="GD13" s="819"/>
      <c r="GE13" s="819"/>
      <c r="GF13" s="819"/>
      <c r="GG13" s="819"/>
      <c r="GH13" s="819"/>
      <c r="GI13" s="819"/>
      <c r="GJ13" s="819"/>
      <c r="GK13" s="819"/>
      <c r="GL13" s="819"/>
      <c r="GM13" s="819"/>
      <c r="GN13" s="819"/>
      <c r="GO13" s="819"/>
      <c r="GP13" s="819"/>
      <c r="GQ13" s="819"/>
      <c r="GR13" s="819"/>
      <c r="GS13" s="819"/>
      <c r="GT13" s="819"/>
      <c r="GU13" s="819"/>
      <c r="GV13" s="819"/>
      <c r="GW13" s="819"/>
      <c r="GX13" s="819"/>
      <c r="GY13" s="819"/>
      <c r="GZ13" s="819"/>
      <c r="HA13" s="819"/>
      <c r="HB13" s="819"/>
      <c r="HC13" s="819"/>
      <c r="HD13" s="819"/>
      <c r="HE13" s="819"/>
      <c r="HF13" s="819"/>
      <c r="HG13" s="819"/>
      <c r="HH13" s="819"/>
      <c r="HI13" s="709"/>
      <c r="HJ13" s="709"/>
      <c r="HK13" s="709"/>
      <c r="HL13" s="709"/>
      <c r="HM13" s="709"/>
      <c r="HN13" s="709"/>
      <c r="HO13" s="709"/>
      <c r="HP13" s="709"/>
      <c r="HQ13" s="709"/>
      <c r="HR13" s="709"/>
      <c r="HS13" s="709"/>
      <c r="HT13" s="709"/>
      <c r="HU13" s="709"/>
      <c r="HV13" s="709"/>
      <c r="HW13" s="709"/>
      <c r="HX13" s="709"/>
    </row>
    <row r="14" spans="1:232" s="431" customFormat="1" ht="36" customHeight="1" x14ac:dyDescent="0.2">
      <c r="B14" s="647"/>
      <c r="C14" s="624"/>
      <c r="D14" s="647"/>
      <c r="E14" s="647"/>
      <c r="F14" s="647"/>
      <c r="G14" s="501"/>
      <c r="H14" s="501"/>
      <c r="I14" s="501"/>
      <c r="J14" s="501"/>
      <c r="K14" s="501"/>
      <c r="L14" s="501"/>
      <c r="M14" s="501"/>
      <c r="N14" s="501"/>
      <c r="O14" s="501"/>
      <c r="P14" s="501"/>
      <c r="Q14" s="501"/>
      <c r="R14" s="663"/>
      <c r="S14" s="656"/>
      <c r="T14" s="624"/>
      <c r="U14" s="624"/>
      <c r="V14" s="436"/>
      <c r="W14" s="636"/>
      <c r="X14" s="637"/>
      <c r="Y14" s="638"/>
      <c r="Z14" s="501"/>
      <c r="AA14" s="501"/>
      <c r="AB14" s="501" t="s">
        <v>60</v>
      </c>
      <c r="AC14" s="501"/>
      <c r="AD14" s="501" t="s">
        <v>61</v>
      </c>
      <c r="AE14" s="501"/>
      <c r="AF14" s="501"/>
      <c r="AG14" s="501"/>
      <c r="AH14" s="501"/>
      <c r="AI14" s="501"/>
      <c r="AJ14" s="501"/>
      <c r="AK14" s="501"/>
      <c r="AL14" s="501"/>
      <c r="AM14" s="501"/>
      <c r="AN14" s="501"/>
      <c r="AO14" s="501" t="s">
        <v>70</v>
      </c>
      <c r="AP14" s="501"/>
      <c r="AQ14" s="501"/>
      <c r="AR14" s="501"/>
      <c r="AS14" s="501"/>
      <c r="AT14" s="501" t="s">
        <v>71</v>
      </c>
      <c r="AU14" s="501" t="s">
        <v>72</v>
      </c>
      <c r="AV14" s="437" t="s">
        <v>73</v>
      </c>
      <c r="AW14" s="501"/>
      <c r="AX14" s="501"/>
      <c r="AY14" s="501"/>
      <c r="AZ14" s="501"/>
      <c r="BA14" s="501"/>
      <c r="BB14" s="501"/>
      <c r="BC14" s="501"/>
      <c r="BD14" s="501"/>
      <c r="BE14" s="624"/>
      <c r="BF14" s="659"/>
      <c r="BG14" s="682"/>
      <c r="BH14" s="438"/>
      <c r="BI14" s="439"/>
      <c r="BJ14" s="659"/>
      <c r="BK14" s="660"/>
      <c r="BL14" s="682"/>
      <c r="BM14" s="426" t="s">
        <v>240</v>
      </c>
      <c r="BN14" s="415" t="s">
        <v>254</v>
      </c>
      <c r="BO14" s="659"/>
      <c r="BP14" s="682"/>
      <c r="BQ14" s="438"/>
      <c r="BR14" s="439"/>
      <c r="BS14" s="659"/>
      <c r="BT14" s="660"/>
      <c r="BU14" s="682"/>
      <c r="BV14" s="663"/>
      <c r="BW14" s="806"/>
      <c r="BX14" s="711"/>
      <c r="BY14" s="712"/>
      <c r="BZ14" s="712"/>
      <c r="CA14" s="711"/>
      <c r="CB14" s="711"/>
      <c r="CC14" s="715"/>
      <c r="CD14" s="715"/>
      <c r="CE14" s="714"/>
      <c r="CF14" s="714"/>
      <c r="CG14" s="715"/>
      <c r="CH14" s="715"/>
      <c r="CI14" s="715"/>
      <c r="CJ14" s="715"/>
      <c r="CK14" s="715"/>
      <c r="CL14" s="715"/>
      <c r="CM14" s="715"/>
      <c r="CN14" s="715"/>
      <c r="CO14" s="715"/>
      <c r="CP14" s="715"/>
      <c r="CQ14" s="715"/>
      <c r="CR14" s="744"/>
      <c r="CS14" s="744"/>
      <c r="CT14" s="744"/>
      <c r="CU14" s="744"/>
      <c r="CV14" s="744"/>
      <c r="CW14" s="744"/>
      <c r="CX14" s="744"/>
      <c r="CY14" s="744"/>
      <c r="CZ14" s="744"/>
      <c r="DA14" s="744"/>
      <c r="DB14" s="715"/>
      <c r="DC14" s="715"/>
      <c r="DD14" s="715"/>
      <c r="DE14" s="715"/>
      <c r="DF14" s="715"/>
      <c r="DG14" s="715"/>
      <c r="DH14" s="715"/>
      <c r="DI14" s="715"/>
      <c r="DJ14" s="715"/>
      <c r="DK14" s="715"/>
      <c r="DL14" s="715"/>
      <c r="DM14" s="715"/>
      <c r="DN14" s="715"/>
      <c r="DO14" s="715"/>
      <c r="DP14" s="715"/>
      <c r="DQ14" s="715"/>
      <c r="DR14" s="715"/>
      <c r="DS14" s="715"/>
      <c r="DT14" s="715"/>
      <c r="DU14" s="715"/>
      <c r="DV14" s="715"/>
      <c r="DW14" s="715"/>
      <c r="DX14" s="715"/>
      <c r="DY14" s="715"/>
      <c r="DZ14" s="715"/>
      <c r="EA14" s="715"/>
      <c r="EB14" s="715"/>
      <c r="EC14" s="715"/>
      <c r="ED14" s="715"/>
      <c r="EE14" s="715"/>
      <c r="EF14" s="715"/>
      <c r="EG14" s="715"/>
      <c r="EH14" s="715"/>
      <c r="EI14" s="715"/>
      <c r="EJ14" s="715"/>
      <c r="EK14" s="715"/>
      <c r="EL14" s="715"/>
      <c r="EM14" s="715"/>
      <c r="EN14" s="715"/>
      <c r="EO14" s="715"/>
      <c r="EP14" s="715"/>
      <c r="EQ14" s="715"/>
      <c r="ER14" s="715"/>
      <c r="ES14" s="715"/>
      <c r="ET14" s="715"/>
      <c r="EU14" s="715"/>
      <c r="EV14" s="715"/>
      <c r="EW14" s="715"/>
      <c r="EX14" s="715"/>
      <c r="EY14" s="715"/>
      <c r="EZ14" s="715"/>
      <c r="FA14" s="715"/>
      <c r="FB14" s="715"/>
      <c r="FC14" s="715"/>
      <c r="FD14" s="715"/>
      <c r="FE14" s="715"/>
      <c r="FF14" s="715"/>
      <c r="FG14" s="715"/>
      <c r="FH14" s="715"/>
      <c r="FI14" s="715"/>
      <c r="FJ14" s="715"/>
      <c r="FK14" s="715"/>
      <c r="FL14" s="715"/>
      <c r="FM14" s="715"/>
      <c r="FN14" s="715"/>
      <c r="FO14" s="715"/>
      <c r="FP14" s="820"/>
      <c r="FQ14" s="820"/>
      <c r="FR14" s="820"/>
      <c r="FS14" s="820"/>
      <c r="FT14" s="820"/>
      <c r="FU14" s="820"/>
      <c r="FV14" s="820"/>
      <c r="FW14" s="820"/>
      <c r="FX14" s="820"/>
      <c r="FY14" s="820"/>
      <c r="FZ14" s="820"/>
      <c r="GA14" s="820"/>
      <c r="GB14" s="820"/>
      <c r="GC14" s="820"/>
      <c r="GD14" s="820"/>
      <c r="GE14" s="820"/>
      <c r="GF14" s="820"/>
      <c r="GG14" s="820"/>
      <c r="GH14" s="820"/>
      <c r="GI14" s="820"/>
      <c r="GJ14" s="820"/>
      <c r="GK14" s="820"/>
      <c r="GL14" s="820"/>
      <c r="GM14" s="820"/>
      <c r="GN14" s="820"/>
      <c r="GO14" s="820"/>
      <c r="GP14" s="820"/>
      <c r="GQ14" s="820"/>
      <c r="GR14" s="820"/>
      <c r="GS14" s="820"/>
      <c r="GT14" s="820"/>
      <c r="GU14" s="820"/>
      <c r="GV14" s="820"/>
      <c r="GW14" s="820"/>
      <c r="GX14" s="820"/>
      <c r="GY14" s="820"/>
      <c r="GZ14" s="820"/>
      <c r="HA14" s="820"/>
      <c r="HB14" s="820"/>
      <c r="HC14" s="820"/>
      <c r="HD14" s="820"/>
      <c r="HE14" s="820"/>
      <c r="HF14" s="820"/>
      <c r="HG14" s="820"/>
      <c r="HH14" s="820"/>
      <c r="HI14" s="438"/>
      <c r="HJ14" s="438"/>
      <c r="HK14" s="438"/>
      <c r="HL14" s="438"/>
      <c r="HM14" s="438"/>
      <c r="HN14" s="438"/>
      <c r="HO14" s="438"/>
      <c r="HP14" s="438"/>
      <c r="HQ14" s="438"/>
      <c r="HR14" s="438"/>
      <c r="HS14" s="438"/>
      <c r="HT14" s="438"/>
      <c r="HU14" s="438"/>
      <c r="HV14" s="438"/>
      <c r="HW14" s="438"/>
      <c r="HX14" s="438"/>
    </row>
    <row r="15" spans="1:232" s="31" customFormat="1" ht="30.75" hidden="1" customHeight="1" x14ac:dyDescent="0.2">
      <c r="A15" s="31" t="s">
        <v>169</v>
      </c>
      <c r="B15" s="94"/>
      <c r="C15" s="96"/>
      <c r="D15" s="96"/>
      <c r="E15" s="97" t="s">
        <v>23</v>
      </c>
      <c r="F15" s="96" t="s">
        <v>28</v>
      </c>
      <c r="G15" s="96"/>
      <c r="H15" s="96"/>
      <c r="I15" s="96"/>
      <c r="J15" s="96"/>
      <c r="K15" s="96"/>
      <c r="L15" s="96"/>
      <c r="M15" s="96"/>
      <c r="N15" s="96"/>
      <c r="O15" s="96"/>
      <c r="P15" s="96"/>
      <c r="Q15" s="96"/>
      <c r="R15" s="153" t="s">
        <v>74</v>
      </c>
      <c r="S15" s="97" t="s">
        <v>75</v>
      </c>
      <c r="T15" s="96"/>
      <c r="U15" s="96"/>
      <c r="V15" s="96"/>
      <c r="W15" s="555"/>
      <c r="X15" s="94"/>
      <c r="Y15" s="210" t="s">
        <v>76</v>
      </c>
      <c r="Z15" s="210" t="s">
        <v>77</v>
      </c>
      <c r="AA15" s="210"/>
      <c r="AB15" s="210" t="s">
        <v>62</v>
      </c>
      <c r="AC15" s="210"/>
      <c r="AD15" s="210" t="s">
        <v>78</v>
      </c>
      <c r="AE15" s="211"/>
      <c r="AF15" s="211"/>
      <c r="AG15" s="211"/>
      <c r="AH15" s="211"/>
      <c r="AI15" s="211"/>
      <c r="AJ15" s="211"/>
      <c r="AK15" s="211"/>
      <c r="AL15" s="211"/>
      <c r="AM15" s="211"/>
      <c r="AN15" s="211"/>
      <c r="AO15" s="210" t="s">
        <v>79</v>
      </c>
      <c r="AP15" s="210"/>
      <c r="AQ15" s="210"/>
      <c r="AR15" s="210"/>
      <c r="AS15" s="210"/>
      <c r="AT15" s="96"/>
      <c r="AU15" s="96"/>
      <c r="AV15" s="96"/>
      <c r="AW15" s="96"/>
      <c r="AX15" s="96"/>
      <c r="AY15" s="96"/>
      <c r="AZ15" s="96"/>
      <c r="BA15" s="96"/>
      <c r="BB15" s="96"/>
      <c r="BC15" s="96"/>
      <c r="BD15" s="96"/>
      <c r="BE15" s="94"/>
      <c r="BF15" s="96" t="s">
        <v>77</v>
      </c>
      <c r="BG15" s="96"/>
      <c r="BH15" s="96"/>
      <c r="BI15" s="156"/>
      <c r="BJ15" s="216" t="s">
        <v>78</v>
      </c>
      <c r="BK15" s="410"/>
      <c r="BL15" s="96" t="s">
        <v>79</v>
      </c>
      <c r="BM15" s="134"/>
      <c r="BN15" s="96"/>
      <c r="BO15" s="96" t="s">
        <v>62</v>
      </c>
      <c r="BP15" s="96"/>
      <c r="BQ15" s="216"/>
      <c r="BR15" s="156"/>
      <c r="BS15" s="94" t="s">
        <v>78</v>
      </c>
      <c r="BT15" s="410"/>
      <c r="BU15" s="156" t="s">
        <v>79</v>
      </c>
      <c r="BV15" s="707"/>
      <c r="BW15" s="716"/>
      <c r="BX15" s="716"/>
      <c r="BY15" s="716"/>
      <c r="BZ15" s="716"/>
      <c r="CA15" s="716"/>
      <c r="CB15" s="716"/>
      <c r="CC15" s="716"/>
      <c r="CD15" s="716"/>
      <c r="CE15" s="717"/>
      <c r="CF15" s="717"/>
      <c r="CG15" s="716"/>
      <c r="CH15" s="716"/>
      <c r="CI15" s="716"/>
      <c r="CJ15" s="716"/>
      <c r="CK15" s="716"/>
      <c r="CL15" s="716"/>
      <c r="CM15" s="716"/>
      <c r="CN15" s="716"/>
      <c r="CO15" s="716"/>
      <c r="CP15" s="716"/>
      <c r="CQ15" s="716"/>
      <c r="CR15" s="745"/>
      <c r="CS15" s="745"/>
      <c r="CT15" s="745"/>
      <c r="CU15" s="745"/>
      <c r="CV15" s="745"/>
      <c r="CW15" s="745"/>
      <c r="CX15" s="745"/>
      <c r="CY15" s="745"/>
      <c r="CZ15" s="745"/>
      <c r="DA15" s="745"/>
      <c r="DB15" s="716"/>
      <c r="DC15" s="716"/>
      <c r="DD15" s="716"/>
      <c r="DE15" s="716"/>
      <c r="DF15" s="716"/>
      <c r="DG15" s="716"/>
      <c r="DH15" s="716"/>
      <c r="DI15" s="716"/>
      <c r="DJ15" s="716"/>
      <c r="DK15" s="716"/>
      <c r="DL15" s="716"/>
      <c r="DM15" s="716"/>
      <c r="DN15" s="716"/>
      <c r="DO15" s="716"/>
      <c r="DP15" s="716"/>
      <c r="DQ15" s="716"/>
      <c r="DR15" s="716"/>
      <c r="DS15" s="716"/>
      <c r="DT15" s="716"/>
      <c r="DU15" s="716"/>
      <c r="DV15" s="716"/>
      <c r="DW15" s="716"/>
      <c r="DX15" s="716"/>
      <c r="DY15" s="716"/>
      <c r="DZ15" s="716"/>
      <c r="EA15" s="716"/>
      <c r="EB15" s="716"/>
      <c r="EC15" s="716"/>
      <c r="ED15" s="716"/>
      <c r="EE15" s="716"/>
      <c r="EF15" s="716"/>
      <c r="EG15" s="716"/>
      <c r="EH15" s="716"/>
      <c r="EI15" s="716"/>
      <c r="EJ15" s="716"/>
      <c r="EK15" s="716"/>
      <c r="EL15" s="716"/>
      <c r="EM15" s="716"/>
      <c r="EN15" s="716"/>
      <c r="EO15" s="716"/>
      <c r="EP15" s="716"/>
      <c r="EQ15" s="716"/>
      <c r="ER15" s="716"/>
      <c r="ES15" s="716"/>
      <c r="ET15" s="716"/>
      <c r="EU15" s="716"/>
      <c r="EV15" s="716"/>
      <c r="EW15" s="716"/>
      <c r="EX15" s="716"/>
      <c r="EY15" s="716"/>
      <c r="EZ15" s="716"/>
      <c r="FA15" s="716"/>
      <c r="FB15" s="716"/>
      <c r="FC15" s="716"/>
      <c r="FD15" s="716"/>
      <c r="FE15" s="716"/>
      <c r="FF15" s="716"/>
      <c r="FG15" s="716"/>
      <c r="FH15" s="716"/>
      <c r="FI15" s="716"/>
      <c r="FJ15" s="716"/>
      <c r="FK15" s="716"/>
      <c r="FL15" s="716"/>
      <c r="FM15" s="716"/>
      <c r="FN15" s="716"/>
      <c r="FO15" s="716"/>
      <c r="FP15" s="821"/>
      <c r="FQ15" s="821"/>
      <c r="FR15" s="821"/>
      <c r="FS15" s="821"/>
      <c r="FT15" s="821"/>
      <c r="FU15" s="821"/>
      <c r="FV15" s="821"/>
      <c r="FW15" s="821"/>
      <c r="FX15" s="821"/>
      <c r="FY15" s="821"/>
      <c r="FZ15" s="821"/>
      <c r="GA15" s="821"/>
      <c r="GB15" s="821"/>
      <c r="GC15" s="821"/>
      <c r="GD15" s="821"/>
      <c r="GE15" s="821"/>
      <c r="GF15" s="821"/>
      <c r="GG15" s="821"/>
      <c r="GH15" s="821"/>
      <c r="GI15" s="821"/>
      <c r="GJ15" s="821"/>
      <c r="GK15" s="821"/>
      <c r="GL15" s="821"/>
      <c r="GM15" s="821"/>
      <c r="GN15" s="821"/>
      <c r="GO15" s="821"/>
      <c r="GP15" s="821"/>
      <c r="GQ15" s="821"/>
      <c r="GR15" s="821"/>
      <c r="GS15" s="821"/>
      <c r="GT15" s="821"/>
      <c r="GU15" s="821"/>
      <c r="GV15" s="821"/>
      <c r="GW15" s="821"/>
      <c r="GX15" s="821"/>
      <c r="GY15" s="821"/>
      <c r="GZ15" s="821"/>
      <c r="HA15" s="821"/>
      <c r="HB15" s="821"/>
      <c r="HC15" s="821"/>
      <c r="HD15" s="821"/>
      <c r="HE15" s="821"/>
      <c r="HF15" s="821"/>
      <c r="HG15" s="821"/>
      <c r="HH15" s="821"/>
      <c r="HI15" s="425"/>
      <c r="HJ15" s="425"/>
      <c r="HK15" s="425"/>
      <c r="HL15" s="425"/>
      <c r="HM15" s="425"/>
      <c r="HN15" s="425"/>
      <c r="HO15" s="425"/>
      <c r="HP15" s="425"/>
      <c r="HQ15" s="425"/>
      <c r="HR15" s="425"/>
      <c r="HS15" s="425"/>
      <c r="HT15" s="425"/>
      <c r="HU15" s="425"/>
      <c r="HV15" s="425"/>
      <c r="HW15" s="425"/>
      <c r="HX15" s="425"/>
    </row>
    <row r="16" spans="1:232" s="416" customFormat="1" ht="16.5" x14ac:dyDescent="0.2">
      <c r="A16" s="416" t="s">
        <v>159</v>
      </c>
      <c r="B16" s="619">
        <v>1</v>
      </c>
      <c r="C16" s="619"/>
      <c r="D16" s="619"/>
      <c r="E16" s="619">
        <v>2</v>
      </c>
      <c r="F16" s="619">
        <v>3</v>
      </c>
      <c r="G16" s="619"/>
      <c r="H16" s="619"/>
      <c r="I16" s="619"/>
      <c r="J16" s="619"/>
      <c r="K16" s="619"/>
      <c r="L16" s="619"/>
      <c r="M16" s="619"/>
      <c r="N16" s="619"/>
      <c r="O16" s="619"/>
      <c r="P16" s="619"/>
      <c r="Q16" s="619"/>
      <c r="R16" s="632">
        <v>4</v>
      </c>
      <c r="S16" s="631"/>
      <c r="T16" s="619"/>
      <c r="U16" s="619"/>
      <c r="V16" s="632">
        <v>5</v>
      </c>
      <c r="W16" s="630"/>
      <c r="X16" s="631"/>
      <c r="Y16" s="619">
        <v>6</v>
      </c>
      <c r="Z16" s="619">
        <v>7</v>
      </c>
      <c r="AA16" s="619"/>
      <c r="AB16" s="619">
        <v>8</v>
      </c>
      <c r="AC16" s="619"/>
      <c r="AD16" s="619"/>
      <c r="AE16" s="619"/>
      <c r="AF16" s="619"/>
      <c r="AG16" s="619"/>
      <c r="AH16" s="619"/>
      <c r="AI16" s="619"/>
      <c r="AJ16" s="619"/>
      <c r="AK16" s="619"/>
      <c r="AL16" s="619"/>
      <c r="AM16" s="619"/>
      <c r="AN16" s="619"/>
      <c r="AO16" s="619">
        <v>9</v>
      </c>
      <c r="AP16" s="619">
        <v>10</v>
      </c>
      <c r="AQ16" s="619"/>
      <c r="AR16" s="619"/>
      <c r="AS16" s="619"/>
      <c r="AT16" s="619"/>
      <c r="AU16" s="619"/>
      <c r="AV16" s="619"/>
      <c r="AW16" s="619"/>
      <c r="AX16" s="619"/>
      <c r="AY16" s="619"/>
      <c r="AZ16" s="619"/>
      <c r="BA16" s="619"/>
      <c r="BB16" s="619"/>
      <c r="BC16" s="619"/>
      <c r="BD16" s="619"/>
      <c r="BE16" s="619"/>
      <c r="BF16" s="632">
        <v>6</v>
      </c>
      <c r="BG16" s="631"/>
      <c r="BH16" s="619"/>
      <c r="BI16" s="625"/>
      <c r="BJ16" s="632">
        <v>7</v>
      </c>
      <c r="BK16" s="630"/>
      <c r="BL16" s="631"/>
      <c r="BM16" s="632">
        <v>8</v>
      </c>
      <c r="BN16" s="631"/>
      <c r="BO16" s="632">
        <v>9</v>
      </c>
      <c r="BP16" s="631"/>
      <c r="BQ16" s="417"/>
      <c r="BR16" s="418"/>
      <c r="BS16" s="705" t="s">
        <v>156</v>
      </c>
      <c r="BT16" s="705"/>
      <c r="BU16" s="706"/>
      <c r="BV16" s="618">
        <v>11</v>
      </c>
      <c r="BW16" s="718">
        <v>8</v>
      </c>
      <c r="BX16" s="718"/>
      <c r="BY16" s="718"/>
      <c r="BZ16" s="718"/>
      <c r="CA16" s="718">
        <v>10</v>
      </c>
      <c r="CB16" s="718">
        <v>9</v>
      </c>
      <c r="CC16" s="719"/>
      <c r="CD16" s="719"/>
      <c r="CE16" s="720"/>
      <c r="CF16" s="720"/>
      <c r="CG16" s="719"/>
      <c r="CH16" s="719"/>
      <c r="CI16" s="719"/>
      <c r="CJ16" s="719"/>
      <c r="CK16" s="719"/>
      <c r="CL16" s="719"/>
      <c r="CM16" s="719"/>
      <c r="CN16" s="719"/>
      <c r="CO16" s="719"/>
      <c r="CP16" s="719"/>
      <c r="CQ16" s="719"/>
      <c r="CR16" s="746"/>
      <c r="CS16" s="746"/>
      <c r="CT16" s="746"/>
      <c r="CU16" s="746"/>
      <c r="CV16" s="746"/>
      <c r="CW16" s="746"/>
      <c r="CX16" s="746"/>
      <c r="CY16" s="746"/>
      <c r="CZ16" s="746"/>
      <c r="DA16" s="746"/>
      <c r="DB16" s="719"/>
      <c r="DC16" s="719"/>
      <c r="DD16" s="719"/>
      <c r="DE16" s="719"/>
      <c r="DF16" s="719"/>
      <c r="DG16" s="719"/>
      <c r="DH16" s="719"/>
      <c r="DI16" s="719"/>
      <c r="DJ16" s="719"/>
      <c r="DK16" s="719"/>
      <c r="DL16" s="719"/>
      <c r="DM16" s="719"/>
      <c r="DN16" s="719"/>
      <c r="DO16" s="719"/>
      <c r="DP16" s="719"/>
      <c r="DQ16" s="719"/>
      <c r="DR16" s="719"/>
      <c r="DS16" s="719"/>
      <c r="DT16" s="719"/>
      <c r="DU16" s="719"/>
      <c r="DV16" s="719"/>
      <c r="DW16" s="719"/>
      <c r="DX16" s="719"/>
      <c r="DY16" s="719"/>
      <c r="DZ16" s="719"/>
      <c r="EA16" s="719"/>
      <c r="EB16" s="719"/>
      <c r="EC16" s="719"/>
      <c r="ED16" s="719"/>
      <c r="EE16" s="719"/>
      <c r="EF16" s="719"/>
      <c r="EG16" s="719"/>
      <c r="EH16" s="719"/>
      <c r="EI16" s="719"/>
      <c r="EJ16" s="719"/>
      <c r="EK16" s="719"/>
      <c r="EL16" s="719"/>
      <c r="EM16" s="719"/>
      <c r="EN16" s="719"/>
      <c r="EO16" s="719"/>
      <c r="EP16" s="719"/>
      <c r="EQ16" s="719"/>
      <c r="ER16" s="719"/>
      <c r="ES16" s="719"/>
      <c r="ET16" s="719"/>
      <c r="EU16" s="719"/>
      <c r="EV16" s="719"/>
      <c r="EW16" s="719"/>
      <c r="EX16" s="719"/>
      <c r="EY16" s="719"/>
      <c r="EZ16" s="719"/>
      <c r="FA16" s="719"/>
      <c r="FB16" s="719"/>
      <c r="FC16" s="719"/>
      <c r="FD16" s="719"/>
      <c r="FE16" s="719"/>
      <c r="FF16" s="719"/>
      <c r="FG16" s="719"/>
      <c r="FH16" s="719"/>
      <c r="FI16" s="719"/>
      <c r="FJ16" s="719"/>
      <c r="FK16" s="719"/>
      <c r="FL16" s="719"/>
      <c r="FM16" s="719"/>
      <c r="FN16" s="719"/>
      <c r="FO16" s="719"/>
      <c r="FP16" s="822"/>
      <c r="FQ16" s="822"/>
      <c r="FR16" s="822"/>
      <c r="FS16" s="822"/>
      <c r="FT16" s="822"/>
      <c r="FU16" s="822"/>
      <c r="FV16" s="822"/>
      <c r="FW16" s="822"/>
      <c r="FX16" s="822"/>
      <c r="FY16" s="822"/>
      <c r="FZ16" s="822"/>
      <c r="GA16" s="822"/>
      <c r="GB16" s="822"/>
      <c r="GC16" s="822"/>
      <c r="GD16" s="822"/>
      <c r="GE16" s="822"/>
      <c r="GF16" s="822"/>
      <c r="GG16" s="822"/>
      <c r="GH16" s="822"/>
      <c r="GI16" s="822"/>
      <c r="GJ16" s="822"/>
      <c r="GK16" s="822"/>
      <c r="GL16" s="822"/>
      <c r="GM16" s="822"/>
      <c r="GN16" s="822"/>
      <c r="GO16" s="822"/>
      <c r="GP16" s="822"/>
      <c r="GQ16" s="822"/>
      <c r="GR16" s="822"/>
      <c r="GS16" s="822"/>
      <c r="GT16" s="822"/>
      <c r="GU16" s="822"/>
      <c r="GV16" s="822"/>
      <c r="GW16" s="822"/>
      <c r="GX16" s="822"/>
      <c r="GY16" s="822"/>
      <c r="GZ16" s="822"/>
      <c r="HA16" s="822"/>
      <c r="HB16" s="822"/>
      <c r="HC16" s="822"/>
      <c r="HD16" s="822"/>
      <c r="HE16" s="822"/>
      <c r="HF16" s="822"/>
      <c r="HG16" s="822"/>
      <c r="HH16" s="822"/>
      <c r="HI16" s="710"/>
      <c r="HJ16" s="710"/>
      <c r="HK16" s="710"/>
      <c r="HL16" s="710"/>
      <c r="HM16" s="710"/>
      <c r="HN16" s="710"/>
      <c r="HO16" s="710"/>
      <c r="HP16" s="710"/>
      <c r="HQ16" s="710"/>
      <c r="HR16" s="710"/>
      <c r="HS16" s="710"/>
      <c r="HT16" s="710"/>
      <c r="HU16" s="710"/>
      <c r="HV16" s="710"/>
      <c r="HW16" s="710"/>
      <c r="HX16" s="710"/>
    </row>
    <row r="17" spans="1:232" s="492" customFormat="1" ht="31.5" customHeight="1" x14ac:dyDescent="0.2">
      <c r="A17" s="440">
        <v>95</v>
      </c>
      <c r="B17" s="493">
        <v>1</v>
      </c>
      <c r="C17" s="98"/>
      <c r="D17" s="98" t="s">
        <v>49</v>
      </c>
      <c r="E17" s="162" t="s">
        <v>63</v>
      </c>
      <c r="F17" s="98" t="s">
        <v>163</v>
      </c>
      <c r="G17" s="441" t="s">
        <v>164</v>
      </c>
      <c r="H17" s="442" t="s">
        <v>150</v>
      </c>
      <c r="I17" s="443" t="s">
        <v>157</v>
      </c>
      <c r="J17" s="442" t="s">
        <v>150</v>
      </c>
      <c r="K17" s="444">
        <v>1969</v>
      </c>
      <c r="L17" s="445" t="s">
        <v>200</v>
      </c>
      <c r="M17" s="446" t="s">
        <v>205</v>
      </c>
      <c r="N17" s="447"/>
      <c r="O17" s="448" t="e">
        <v>#N/A</v>
      </c>
      <c r="P17" s="449"/>
      <c r="Q17" s="450" t="e">
        <v>#N/A</v>
      </c>
      <c r="R17" s="451"/>
      <c r="S17" s="452" t="s">
        <v>34</v>
      </c>
      <c r="T17" s="453" t="s">
        <v>21</v>
      </c>
      <c r="U17" s="454" t="s">
        <v>64</v>
      </c>
      <c r="V17" s="494" t="s">
        <v>188</v>
      </c>
      <c r="W17" s="556" t="s">
        <v>194</v>
      </c>
      <c r="X17" s="623" t="s">
        <v>190</v>
      </c>
      <c r="Y17" s="455" t="s">
        <v>194</v>
      </c>
      <c r="Z17" s="455" t="s">
        <v>190</v>
      </c>
      <c r="AA17" s="269" t="s">
        <v>180</v>
      </c>
      <c r="AB17" s="456">
        <v>7</v>
      </c>
      <c r="AC17" s="457" t="s">
        <v>150</v>
      </c>
      <c r="AD17" s="458">
        <v>9</v>
      </c>
      <c r="AE17" s="459">
        <v>4.32</v>
      </c>
      <c r="AF17" s="460"/>
      <c r="AG17" s="460"/>
      <c r="AH17" s="461"/>
      <c r="AI17" s="462"/>
      <c r="AJ17" s="463"/>
      <c r="AK17" s="462"/>
      <c r="AL17" s="464"/>
      <c r="AM17" s="465"/>
      <c r="AN17" s="466"/>
      <c r="AO17" s="467">
        <v>8</v>
      </c>
      <c r="AP17" s="468" t="s">
        <v>150</v>
      </c>
      <c r="AQ17" s="469">
        <v>9</v>
      </c>
      <c r="AR17" s="266">
        <v>4.6500000000000004</v>
      </c>
      <c r="AS17" s="470"/>
      <c r="AT17" s="471" t="s">
        <v>139</v>
      </c>
      <c r="AU17" s="472" t="s">
        <v>150</v>
      </c>
      <c r="AV17" s="473" t="s">
        <v>147</v>
      </c>
      <c r="AW17" s="472" t="s">
        <v>150</v>
      </c>
      <c r="AX17" s="474">
        <v>2015</v>
      </c>
      <c r="AY17" s="475"/>
      <c r="AZ17" s="476"/>
      <c r="BA17" s="267">
        <v>3</v>
      </c>
      <c r="BB17" s="477">
        <v>-24192</v>
      </c>
      <c r="BC17" s="268">
        <v>2.34</v>
      </c>
      <c r="BD17" s="268">
        <v>0.33</v>
      </c>
      <c r="BE17" s="478" t="s">
        <v>181</v>
      </c>
      <c r="BF17" s="479">
        <v>22</v>
      </c>
      <c r="BG17" s="480" t="s">
        <v>134</v>
      </c>
      <c r="BH17" s="481" t="s">
        <v>139</v>
      </c>
      <c r="BI17" s="482" t="s">
        <v>150</v>
      </c>
      <c r="BJ17" s="495">
        <v>3</v>
      </c>
      <c r="BK17" s="483" t="s">
        <v>150</v>
      </c>
      <c r="BL17" s="484">
        <v>2017</v>
      </c>
      <c r="BM17" s="485"/>
      <c r="BN17" s="486"/>
      <c r="BO17" s="487">
        <v>23</v>
      </c>
      <c r="BP17" s="488" t="s">
        <v>134</v>
      </c>
      <c r="BQ17" s="489" t="s">
        <v>139</v>
      </c>
      <c r="BR17" s="472" t="s">
        <v>150</v>
      </c>
      <c r="BS17" s="490">
        <v>3</v>
      </c>
      <c r="BT17" s="491" t="s">
        <v>150</v>
      </c>
      <c r="BU17" s="51">
        <v>2018</v>
      </c>
      <c r="BV17" s="708"/>
      <c r="BW17" s="721"/>
      <c r="BX17" s="722">
        <v>-24219</v>
      </c>
      <c r="BY17" s="722" t="s">
        <v>64</v>
      </c>
      <c r="BZ17" s="723" t="s">
        <v>268</v>
      </c>
      <c r="CA17" s="724" t="s">
        <v>151</v>
      </c>
      <c r="CB17" s="725" t="s">
        <v>90</v>
      </c>
      <c r="CC17" s="725">
        <v>24216</v>
      </c>
      <c r="CD17" s="726" t="s">
        <v>32</v>
      </c>
      <c r="CE17" s="726"/>
      <c r="CF17" s="715"/>
      <c r="CG17" s="726"/>
      <c r="CH17" s="715"/>
      <c r="CI17" s="726" t="s">
        <v>64</v>
      </c>
      <c r="CJ17" s="721" t="s">
        <v>64</v>
      </c>
      <c r="CK17" s="721"/>
      <c r="CL17" s="726"/>
      <c r="CM17" s="721"/>
      <c r="CN17" s="721"/>
      <c r="CO17" s="721" t="s">
        <v>64</v>
      </c>
      <c r="CP17" s="721"/>
      <c r="CQ17" s="726"/>
      <c r="CR17" s="747"/>
      <c r="CS17" s="747"/>
      <c r="CT17" s="748" t="s">
        <v>32</v>
      </c>
      <c r="CU17" s="749" t="s">
        <v>14</v>
      </c>
      <c r="CV17" s="744">
        <v>12</v>
      </c>
      <c r="CW17" s="744">
        <v>2024</v>
      </c>
      <c r="CX17" s="744">
        <v>9</v>
      </c>
      <c r="CY17" s="744">
        <v>2024</v>
      </c>
      <c r="CZ17" s="744">
        <v>6</v>
      </c>
      <c r="DA17" s="744">
        <v>2024</v>
      </c>
      <c r="DB17" s="727" t="s">
        <v>64</v>
      </c>
      <c r="DC17" s="728" t="s">
        <v>57</v>
      </c>
      <c r="DD17" s="728"/>
      <c r="DE17" s="725">
        <v>660</v>
      </c>
      <c r="DF17" s="725">
        <v>-23627</v>
      </c>
      <c r="DG17" s="725">
        <v>-1969</v>
      </c>
      <c r="DH17" s="725" t="s">
        <v>177</v>
      </c>
      <c r="DI17" s="725"/>
      <c r="DJ17" s="725"/>
      <c r="DK17" s="722" t="s">
        <v>58</v>
      </c>
      <c r="DL17" s="721" t="s">
        <v>65</v>
      </c>
      <c r="DM17" s="726"/>
      <c r="DN17" s="726"/>
      <c r="DO17" s="726"/>
      <c r="DP17" s="726"/>
      <c r="DQ17" s="721"/>
      <c r="DR17" s="721"/>
      <c r="DS17" s="729"/>
      <c r="DT17" s="730"/>
      <c r="DU17" s="723"/>
      <c r="DV17" s="723"/>
      <c r="DW17" s="731" t="s">
        <v>139</v>
      </c>
      <c r="DX17" s="732" t="s">
        <v>150</v>
      </c>
      <c r="DY17" s="732" t="s">
        <v>147</v>
      </c>
      <c r="DZ17" s="732" t="s">
        <v>150</v>
      </c>
      <c r="EA17" s="733">
        <v>2012</v>
      </c>
      <c r="EB17" s="732">
        <v>0</v>
      </c>
      <c r="EC17" s="726" t="s">
        <v>64</v>
      </c>
      <c r="ED17" s="731" t="s">
        <v>139</v>
      </c>
      <c r="EE17" s="732" t="s">
        <v>150</v>
      </c>
      <c r="EF17" s="732" t="s">
        <v>147</v>
      </c>
      <c r="EG17" s="732" t="s">
        <v>150</v>
      </c>
      <c r="EH17" s="733">
        <v>2012</v>
      </c>
      <c r="EI17" s="726"/>
      <c r="EJ17" s="721" t="s">
        <v>64</v>
      </c>
      <c r="EK17" s="727" t="s">
        <v>32</v>
      </c>
      <c r="EL17" s="723"/>
      <c r="EM17" s="715"/>
      <c r="EN17" s="715"/>
      <c r="EO17" s="715"/>
      <c r="EP17" s="715"/>
      <c r="EQ17" s="715"/>
      <c r="ER17" s="715"/>
      <c r="ES17" s="715"/>
      <c r="ET17" s="715"/>
      <c r="EU17" s="715"/>
      <c r="EV17" s="715"/>
      <c r="EW17" s="715"/>
      <c r="EX17" s="715"/>
      <c r="EY17" s="715"/>
      <c r="EZ17" s="715"/>
      <c r="FA17" s="715"/>
      <c r="FB17" s="715"/>
      <c r="FC17" s="715"/>
      <c r="FD17" s="715"/>
      <c r="FE17" s="715"/>
      <c r="FF17" s="715"/>
      <c r="FG17" s="715"/>
      <c r="FH17" s="715"/>
      <c r="FI17" s="715"/>
      <c r="FJ17" s="715"/>
      <c r="FK17" s="715"/>
      <c r="FL17" s="715"/>
      <c r="FM17" s="715"/>
      <c r="FN17" s="715"/>
      <c r="FO17" s="715"/>
      <c r="FP17" s="820"/>
      <c r="FQ17" s="820"/>
      <c r="FR17" s="820"/>
      <c r="FS17" s="820"/>
      <c r="FT17" s="820"/>
      <c r="FU17" s="820"/>
      <c r="FV17" s="820"/>
      <c r="FW17" s="820"/>
      <c r="FX17" s="820"/>
      <c r="FY17" s="820"/>
      <c r="FZ17" s="820"/>
      <c r="GA17" s="820"/>
      <c r="GB17" s="820"/>
      <c r="GC17" s="820"/>
      <c r="GD17" s="820"/>
      <c r="GE17" s="820"/>
      <c r="GF17" s="820"/>
      <c r="GG17" s="820"/>
      <c r="GH17" s="820"/>
      <c r="GI17" s="820"/>
      <c r="GJ17" s="820"/>
      <c r="GK17" s="820"/>
      <c r="GL17" s="820"/>
      <c r="GM17" s="820"/>
      <c r="GN17" s="820"/>
      <c r="GO17" s="820"/>
      <c r="GP17" s="820"/>
      <c r="GQ17" s="820"/>
      <c r="GR17" s="820"/>
      <c r="GS17" s="820"/>
      <c r="GT17" s="820"/>
      <c r="GU17" s="820"/>
      <c r="GV17" s="820"/>
      <c r="GW17" s="820"/>
      <c r="GX17" s="820"/>
      <c r="GY17" s="820"/>
      <c r="GZ17" s="820"/>
      <c r="HA17" s="820"/>
      <c r="HB17" s="820"/>
      <c r="HC17" s="820"/>
      <c r="HD17" s="820"/>
      <c r="HE17" s="820"/>
      <c r="HF17" s="820"/>
      <c r="HG17" s="820"/>
      <c r="HH17" s="820"/>
      <c r="HI17" s="815"/>
      <c r="HJ17" s="815"/>
      <c r="HK17" s="815"/>
      <c r="HL17" s="815"/>
      <c r="HM17" s="815"/>
      <c r="HN17" s="815"/>
      <c r="HO17" s="815"/>
      <c r="HP17" s="815"/>
      <c r="HQ17" s="815"/>
      <c r="HR17" s="815"/>
      <c r="HS17" s="815"/>
      <c r="HT17" s="815"/>
      <c r="HU17" s="815"/>
      <c r="HV17" s="815"/>
      <c r="HW17" s="815"/>
      <c r="HX17" s="815"/>
    </row>
    <row r="18" spans="1:232" s="492" customFormat="1" ht="31.5" customHeight="1" x14ac:dyDescent="0.2">
      <c r="A18" s="440">
        <v>144</v>
      </c>
      <c r="B18" s="493">
        <v>2</v>
      </c>
      <c r="C18" s="98"/>
      <c r="D18" s="98" t="s">
        <v>48</v>
      </c>
      <c r="E18" s="162" t="s">
        <v>6</v>
      </c>
      <c r="F18" s="98" t="s">
        <v>162</v>
      </c>
      <c r="G18" s="441" t="s">
        <v>131</v>
      </c>
      <c r="H18" s="442" t="s">
        <v>150</v>
      </c>
      <c r="I18" s="443" t="s">
        <v>144</v>
      </c>
      <c r="J18" s="442" t="s">
        <v>150</v>
      </c>
      <c r="K18" s="444" t="s">
        <v>128</v>
      </c>
      <c r="L18" s="445" t="s">
        <v>200</v>
      </c>
      <c r="M18" s="446" t="s">
        <v>205</v>
      </c>
      <c r="N18" s="447"/>
      <c r="O18" s="448" t="s">
        <v>18</v>
      </c>
      <c r="P18" s="449" t="s">
        <v>82</v>
      </c>
      <c r="Q18" s="450">
        <v>1</v>
      </c>
      <c r="R18" s="451"/>
      <c r="S18" s="452" t="s">
        <v>35</v>
      </c>
      <c r="T18" s="453" t="s">
        <v>87</v>
      </c>
      <c r="U18" s="454" t="s">
        <v>22</v>
      </c>
      <c r="V18" s="494" t="s">
        <v>188</v>
      </c>
      <c r="W18" s="556" t="s">
        <v>193</v>
      </c>
      <c r="X18" s="623" t="s">
        <v>191</v>
      </c>
      <c r="Y18" s="455" t="s">
        <v>193</v>
      </c>
      <c r="Z18" s="455" t="s">
        <v>191</v>
      </c>
      <c r="AA18" s="269" t="s">
        <v>180</v>
      </c>
      <c r="AB18" s="456">
        <v>0</v>
      </c>
      <c r="AC18" s="457" t="s">
        <v>150</v>
      </c>
      <c r="AD18" s="458">
        <v>6</v>
      </c>
      <c r="AE18" s="459">
        <v>5.84</v>
      </c>
      <c r="AF18" s="460"/>
      <c r="AG18" s="460"/>
      <c r="AH18" s="461"/>
      <c r="AI18" s="462"/>
      <c r="AJ18" s="463"/>
      <c r="AK18" s="462"/>
      <c r="AL18" s="464"/>
      <c r="AM18" s="465"/>
      <c r="AN18" s="466"/>
      <c r="AO18" s="467">
        <v>1</v>
      </c>
      <c r="AP18" s="468" t="s">
        <v>150</v>
      </c>
      <c r="AQ18" s="469">
        <v>6</v>
      </c>
      <c r="AR18" s="266">
        <v>6.2</v>
      </c>
      <c r="AS18" s="470"/>
      <c r="AT18" s="471" t="s">
        <v>139</v>
      </c>
      <c r="AU18" s="472" t="s">
        <v>150</v>
      </c>
      <c r="AV18" s="473">
        <v>3</v>
      </c>
      <c r="AW18" s="472" t="s">
        <v>150</v>
      </c>
      <c r="AX18" s="474">
        <v>2016</v>
      </c>
      <c r="AY18" s="475"/>
      <c r="AZ18" s="476"/>
      <c r="BA18" s="267">
        <v>3</v>
      </c>
      <c r="BB18" s="477">
        <v>-24195</v>
      </c>
      <c r="BC18" s="268">
        <v>6.2</v>
      </c>
      <c r="BD18" s="268">
        <v>0.36</v>
      </c>
      <c r="BE18" s="478" t="s">
        <v>181</v>
      </c>
      <c r="BF18" s="479">
        <v>16</v>
      </c>
      <c r="BG18" s="480" t="s">
        <v>134</v>
      </c>
      <c r="BH18" s="481" t="s">
        <v>139</v>
      </c>
      <c r="BI18" s="482" t="s">
        <v>150</v>
      </c>
      <c r="BJ18" s="495" t="s">
        <v>144</v>
      </c>
      <c r="BK18" s="483" t="s">
        <v>150</v>
      </c>
      <c r="BL18" s="484">
        <v>2017</v>
      </c>
      <c r="BM18" s="485"/>
      <c r="BN18" s="486"/>
      <c r="BO18" s="487">
        <v>17</v>
      </c>
      <c r="BP18" s="488" t="s">
        <v>134</v>
      </c>
      <c r="BQ18" s="489" t="s">
        <v>139</v>
      </c>
      <c r="BR18" s="472" t="s">
        <v>150</v>
      </c>
      <c r="BS18" s="490" t="s">
        <v>144</v>
      </c>
      <c r="BT18" s="491" t="s">
        <v>150</v>
      </c>
      <c r="BU18" s="51">
        <v>2018</v>
      </c>
      <c r="BV18" s="708"/>
      <c r="BW18" s="721"/>
      <c r="BX18" s="722">
        <v>-24219</v>
      </c>
      <c r="BY18" s="722" t="s">
        <v>64</v>
      </c>
      <c r="BZ18" s="723" t="s">
        <v>276</v>
      </c>
      <c r="CA18" s="724" t="s">
        <v>151</v>
      </c>
      <c r="CB18" s="725" t="s">
        <v>90</v>
      </c>
      <c r="CC18" s="725">
        <v>24219</v>
      </c>
      <c r="CD18" s="726" t="s">
        <v>111</v>
      </c>
      <c r="CE18" s="726">
        <v>2013</v>
      </c>
      <c r="CF18" s="715" t="s">
        <v>192</v>
      </c>
      <c r="CG18" s="726"/>
      <c r="CH18" s="715"/>
      <c r="CI18" s="726" t="s">
        <v>64</v>
      </c>
      <c r="CJ18" s="721" t="s">
        <v>80</v>
      </c>
      <c r="CK18" s="721">
        <v>3</v>
      </c>
      <c r="CL18" s="726">
        <v>2016</v>
      </c>
      <c r="CM18" s="721">
        <v>1</v>
      </c>
      <c r="CN18" s="721">
        <v>2011</v>
      </c>
      <c r="CO18" s="721" t="s">
        <v>64</v>
      </c>
      <c r="CP18" s="721"/>
      <c r="CQ18" s="726"/>
      <c r="CR18" s="747"/>
      <c r="CS18" s="747"/>
      <c r="CT18" s="748" t="s">
        <v>32</v>
      </c>
      <c r="CU18" s="749" t="s">
        <v>14</v>
      </c>
      <c r="CV18" s="744">
        <v>4</v>
      </c>
      <c r="CW18" s="744">
        <v>2029</v>
      </c>
      <c r="CX18" s="744">
        <v>1</v>
      </c>
      <c r="CY18" s="744">
        <v>2029</v>
      </c>
      <c r="CZ18" s="744">
        <v>10</v>
      </c>
      <c r="DA18" s="744">
        <v>2028</v>
      </c>
      <c r="DB18" s="727" t="s">
        <v>64</v>
      </c>
      <c r="DC18" s="728" t="s">
        <v>57</v>
      </c>
      <c r="DD18" s="728"/>
      <c r="DE18" s="725">
        <v>720</v>
      </c>
      <c r="DF18" s="725">
        <v>-23619</v>
      </c>
      <c r="DG18" s="725">
        <v>-1969</v>
      </c>
      <c r="DH18" s="725" t="s">
        <v>176</v>
      </c>
      <c r="DI18" s="725"/>
      <c r="DJ18" s="725"/>
      <c r="DK18" s="722" t="s">
        <v>58</v>
      </c>
      <c r="DL18" s="721" t="s">
        <v>65</v>
      </c>
      <c r="DM18" s="726"/>
      <c r="DN18" s="726"/>
      <c r="DO18" s="726"/>
      <c r="DP18" s="726"/>
      <c r="DQ18" s="721"/>
      <c r="DR18" s="721"/>
      <c r="DS18" s="729"/>
      <c r="DT18" s="730"/>
      <c r="DU18" s="723"/>
      <c r="DV18" s="723"/>
      <c r="DW18" s="731" t="s">
        <v>139</v>
      </c>
      <c r="DX18" s="732" t="s">
        <v>150</v>
      </c>
      <c r="DY18" s="732">
        <v>3</v>
      </c>
      <c r="DZ18" s="732" t="s">
        <v>150</v>
      </c>
      <c r="EA18" s="733">
        <v>2013</v>
      </c>
      <c r="EB18" s="732">
        <v>0</v>
      </c>
      <c r="EC18" s="726" t="s">
        <v>64</v>
      </c>
      <c r="ED18" s="731" t="s">
        <v>139</v>
      </c>
      <c r="EE18" s="732" t="s">
        <v>150</v>
      </c>
      <c r="EF18" s="732">
        <v>3</v>
      </c>
      <c r="EG18" s="732" t="s">
        <v>150</v>
      </c>
      <c r="EH18" s="733">
        <v>2013</v>
      </c>
      <c r="EI18" s="726">
        <v>3.66</v>
      </c>
      <c r="EJ18" s="721">
        <v>1.8599999999999999</v>
      </c>
      <c r="EK18" s="727" t="s">
        <v>32</v>
      </c>
      <c r="EL18" s="723"/>
      <c r="EM18" s="715"/>
      <c r="EN18" s="715"/>
      <c r="EO18" s="715"/>
      <c r="EP18" s="715"/>
      <c r="EQ18" s="715"/>
      <c r="ER18" s="715"/>
      <c r="ES18" s="715"/>
      <c r="ET18" s="715"/>
      <c r="EU18" s="715"/>
      <c r="EV18" s="715"/>
      <c r="EW18" s="715"/>
      <c r="EX18" s="715"/>
      <c r="EY18" s="715"/>
      <c r="EZ18" s="715"/>
      <c r="FA18" s="715"/>
      <c r="FB18" s="715"/>
      <c r="FC18" s="715"/>
      <c r="FD18" s="715"/>
      <c r="FE18" s="715"/>
      <c r="FF18" s="715"/>
      <c r="FG18" s="715"/>
      <c r="FH18" s="715"/>
      <c r="FI18" s="715"/>
      <c r="FJ18" s="715"/>
      <c r="FK18" s="715"/>
      <c r="FL18" s="715"/>
      <c r="FM18" s="715"/>
      <c r="FN18" s="715"/>
      <c r="FO18" s="715"/>
      <c r="FP18" s="820"/>
      <c r="FQ18" s="820"/>
      <c r="FR18" s="820"/>
      <c r="FS18" s="820"/>
      <c r="FT18" s="820"/>
      <c r="FU18" s="820"/>
      <c r="FV18" s="820"/>
      <c r="FW18" s="820"/>
      <c r="FX18" s="820"/>
      <c r="FY18" s="820"/>
      <c r="FZ18" s="820"/>
      <c r="GA18" s="820"/>
      <c r="GB18" s="820"/>
      <c r="GC18" s="820"/>
      <c r="GD18" s="820"/>
      <c r="GE18" s="820"/>
      <c r="GF18" s="820"/>
      <c r="GG18" s="820"/>
      <c r="GH18" s="820"/>
      <c r="GI18" s="820"/>
      <c r="GJ18" s="820"/>
      <c r="GK18" s="820"/>
      <c r="GL18" s="820"/>
      <c r="GM18" s="820"/>
      <c r="GN18" s="820"/>
      <c r="GO18" s="820"/>
      <c r="GP18" s="820"/>
      <c r="GQ18" s="820"/>
      <c r="GR18" s="820"/>
      <c r="GS18" s="820"/>
      <c r="GT18" s="820"/>
      <c r="GU18" s="820"/>
      <c r="GV18" s="820"/>
      <c r="GW18" s="820"/>
      <c r="GX18" s="820"/>
      <c r="GY18" s="820"/>
      <c r="GZ18" s="820"/>
      <c r="HA18" s="820"/>
      <c r="HB18" s="820"/>
      <c r="HC18" s="820"/>
      <c r="HD18" s="820"/>
      <c r="HE18" s="820"/>
      <c r="HF18" s="820"/>
      <c r="HG18" s="820"/>
      <c r="HH18" s="820"/>
      <c r="HI18" s="815"/>
      <c r="HJ18" s="815"/>
      <c r="HK18" s="815"/>
      <c r="HL18" s="815"/>
      <c r="HM18" s="815"/>
      <c r="HN18" s="815"/>
      <c r="HO18" s="815"/>
      <c r="HP18" s="815"/>
      <c r="HQ18" s="815"/>
      <c r="HR18" s="815"/>
      <c r="HS18" s="815"/>
      <c r="HT18" s="815"/>
      <c r="HU18" s="815"/>
      <c r="HV18" s="815"/>
      <c r="HW18" s="815"/>
      <c r="HX18" s="815"/>
    </row>
    <row r="19" spans="1:232" s="492" customFormat="1" ht="31.5" customHeight="1" x14ac:dyDescent="0.2">
      <c r="A19" s="440">
        <v>170</v>
      </c>
      <c r="B19" s="493">
        <v>3</v>
      </c>
      <c r="C19" s="98"/>
      <c r="D19" s="98" t="s">
        <v>49</v>
      </c>
      <c r="E19" s="162" t="s">
        <v>7</v>
      </c>
      <c r="F19" s="98" t="s">
        <v>163</v>
      </c>
      <c r="G19" s="441" t="s">
        <v>93</v>
      </c>
      <c r="H19" s="442" t="s">
        <v>150</v>
      </c>
      <c r="I19" s="443">
        <v>8</v>
      </c>
      <c r="J19" s="442" t="s">
        <v>150</v>
      </c>
      <c r="K19" s="444">
        <v>1967</v>
      </c>
      <c r="L19" s="445" t="s">
        <v>200</v>
      </c>
      <c r="M19" s="446" t="s">
        <v>205</v>
      </c>
      <c r="N19" s="447"/>
      <c r="O19" s="448" t="e">
        <v>#N/A</v>
      </c>
      <c r="P19" s="449"/>
      <c r="Q19" s="450" t="e">
        <v>#N/A</v>
      </c>
      <c r="R19" s="617" t="s">
        <v>8</v>
      </c>
      <c r="S19" s="452" t="s">
        <v>35</v>
      </c>
      <c r="T19" s="453" t="s">
        <v>21</v>
      </c>
      <c r="U19" s="454" t="s">
        <v>64</v>
      </c>
      <c r="V19" s="494" t="s">
        <v>188</v>
      </c>
      <c r="W19" s="556" t="s">
        <v>194</v>
      </c>
      <c r="X19" s="623" t="s">
        <v>190</v>
      </c>
      <c r="Y19" s="455" t="s">
        <v>194</v>
      </c>
      <c r="Z19" s="455" t="s">
        <v>190</v>
      </c>
      <c r="AA19" s="269" t="s">
        <v>180</v>
      </c>
      <c r="AB19" s="456">
        <v>6</v>
      </c>
      <c r="AC19" s="457" t="s">
        <v>150</v>
      </c>
      <c r="AD19" s="458">
        <v>9</v>
      </c>
      <c r="AE19" s="459">
        <v>3.99</v>
      </c>
      <c r="AF19" s="460"/>
      <c r="AG19" s="460"/>
      <c r="AH19" s="461"/>
      <c r="AI19" s="462"/>
      <c r="AJ19" s="463"/>
      <c r="AK19" s="462"/>
      <c r="AL19" s="464"/>
      <c r="AM19" s="465"/>
      <c r="AN19" s="466"/>
      <c r="AO19" s="467">
        <v>7</v>
      </c>
      <c r="AP19" s="468" t="s">
        <v>150</v>
      </c>
      <c r="AQ19" s="469">
        <v>9</v>
      </c>
      <c r="AR19" s="266">
        <v>4.32</v>
      </c>
      <c r="AS19" s="470"/>
      <c r="AT19" s="471" t="s">
        <v>139</v>
      </c>
      <c r="AU19" s="472" t="s">
        <v>150</v>
      </c>
      <c r="AV19" s="473">
        <v>3</v>
      </c>
      <c r="AW19" s="472" t="s">
        <v>150</v>
      </c>
      <c r="AX19" s="474">
        <v>2017</v>
      </c>
      <c r="AY19" s="475"/>
      <c r="AZ19" s="476"/>
      <c r="BA19" s="267">
        <v>3</v>
      </c>
      <c r="BB19" s="477">
        <v>-24207</v>
      </c>
      <c r="BC19" s="268">
        <v>2.34</v>
      </c>
      <c r="BD19" s="268">
        <v>0.33</v>
      </c>
      <c r="BE19" s="478" t="s">
        <v>181</v>
      </c>
      <c r="BF19" s="479">
        <v>8</v>
      </c>
      <c r="BG19" s="480" t="s">
        <v>134</v>
      </c>
      <c r="BH19" s="481" t="s">
        <v>139</v>
      </c>
      <c r="BI19" s="482" t="s">
        <v>150</v>
      </c>
      <c r="BJ19" s="495" t="s">
        <v>144</v>
      </c>
      <c r="BK19" s="483" t="s">
        <v>150</v>
      </c>
      <c r="BL19" s="484">
        <v>2017</v>
      </c>
      <c r="BM19" s="485"/>
      <c r="BN19" s="486"/>
      <c r="BO19" s="487">
        <v>9</v>
      </c>
      <c r="BP19" s="488" t="s">
        <v>134</v>
      </c>
      <c r="BQ19" s="489" t="s">
        <v>139</v>
      </c>
      <c r="BR19" s="472" t="s">
        <v>150</v>
      </c>
      <c r="BS19" s="490" t="s">
        <v>144</v>
      </c>
      <c r="BT19" s="491" t="s">
        <v>150</v>
      </c>
      <c r="BU19" s="51">
        <v>2018</v>
      </c>
      <c r="BV19" s="708"/>
      <c r="BW19" s="721"/>
      <c r="BX19" s="722">
        <v>-24219</v>
      </c>
      <c r="BY19" s="722" t="s">
        <v>64</v>
      </c>
      <c r="BZ19" s="723" t="s">
        <v>276</v>
      </c>
      <c r="CA19" s="724" t="s">
        <v>151</v>
      </c>
      <c r="CB19" s="725" t="s">
        <v>90</v>
      </c>
      <c r="CC19" s="725">
        <v>24231</v>
      </c>
      <c r="CD19" s="726" t="s">
        <v>111</v>
      </c>
      <c r="CE19" s="726">
        <v>2013</v>
      </c>
      <c r="CF19" s="715" t="s">
        <v>190</v>
      </c>
      <c r="CG19" s="726"/>
      <c r="CH19" s="715"/>
      <c r="CI19" s="726" t="s">
        <v>91</v>
      </c>
      <c r="CJ19" s="721" t="s">
        <v>64</v>
      </c>
      <c r="CK19" s="721"/>
      <c r="CL19" s="726"/>
      <c r="CM19" s="721"/>
      <c r="CN19" s="721"/>
      <c r="CO19" s="721" t="s">
        <v>64</v>
      </c>
      <c r="CP19" s="721"/>
      <c r="CQ19" s="726"/>
      <c r="CR19" s="747"/>
      <c r="CS19" s="747"/>
      <c r="CT19" s="748" t="s">
        <v>32</v>
      </c>
      <c r="CU19" s="749" t="s">
        <v>14</v>
      </c>
      <c r="CV19" s="744">
        <v>9</v>
      </c>
      <c r="CW19" s="744">
        <v>2022</v>
      </c>
      <c r="CX19" s="744">
        <v>6</v>
      </c>
      <c r="CY19" s="744">
        <v>2022</v>
      </c>
      <c r="CZ19" s="744">
        <v>3</v>
      </c>
      <c r="DA19" s="744">
        <v>2022</v>
      </c>
      <c r="DB19" s="727" t="s">
        <v>64</v>
      </c>
      <c r="DC19" s="728" t="s">
        <v>57</v>
      </c>
      <c r="DD19" s="728"/>
      <c r="DE19" s="725">
        <v>660</v>
      </c>
      <c r="DF19" s="725">
        <v>-23600</v>
      </c>
      <c r="DG19" s="725">
        <v>-1967</v>
      </c>
      <c r="DH19" s="725" t="s">
        <v>177</v>
      </c>
      <c r="DI19" s="725"/>
      <c r="DJ19" s="725"/>
      <c r="DK19" s="722" t="s">
        <v>58</v>
      </c>
      <c r="DL19" s="721" t="s">
        <v>59</v>
      </c>
      <c r="DM19" s="726">
        <v>2009</v>
      </c>
      <c r="DN19" s="726"/>
      <c r="DO19" s="726"/>
      <c r="DP19" s="726"/>
      <c r="DQ19" s="721"/>
      <c r="DR19" s="721"/>
      <c r="DS19" s="729"/>
      <c r="DT19" s="730"/>
      <c r="DU19" s="723"/>
      <c r="DV19" s="723" t="s">
        <v>8</v>
      </c>
      <c r="DW19" s="731" t="s">
        <v>139</v>
      </c>
      <c r="DX19" s="732" t="s">
        <v>150</v>
      </c>
      <c r="DY19" s="732">
        <v>3</v>
      </c>
      <c r="DZ19" s="732" t="s">
        <v>150</v>
      </c>
      <c r="EA19" s="733">
        <v>2014</v>
      </c>
      <c r="EB19" s="732">
        <v>0</v>
      </c>
      <c r="EC19" s="726" t="s">
        <v>64</v>
      </c>
      <c r="ED19" s="731" t="s">
        <v>139</v>
      </c>
      <c r="EE19" s="732" t="s">
        <v>150</v>
      </c>
      <c r="EF19" s="732">
        <v>3</v>
      </c>
      <c r="EG19" s="732" t="s">
        <v>150</v>
      </c>
      <c r="EH19" s="733">
        <v>2014</v>
      </c>
      <c r="EI19" s="726"/>
      <c r="EJ19" s="721" t="s">
        <v>64</v>
      </c>
      <c r="EK19" s="727" t="s">
        <v>32</v>
      </c>
      <c r="EL19" s="723"/>
      <c r="EM19" s="715"/>
      <c r="EN19" s="715"/>
      <c r="EO19" s="715"/>
      <c r="EP19" s="715"/>
      <c r="EQ19" s="715"/>
      <c r="ER19" s="715"/>
      <c r="ES19" s="715"/>
      <c r="ET19" s="715"/>
      <c r="EU19" s="715"/>
      <c r="EV19" s="715"/>
      <c r="EW19" s="715"/>
      <c r="EX19" s="715"/>
      <c r="EY19" s="715"/>
      <c r="EZ19" s="715"/>
      <c r="FA19" s="715"/>
      <c r="FB19" s="715"/>
      <c r="FC19" s="715"/>
      <c r="FD19" s="715"/>
      <c r="FE19" s="715"/>
      <c r="FF19" s="715"/>
      <c r="FG19" s="715"/>
      <c r="FH19" s="715"/>
      <c r="FI19" s="715"/>
      <c r="FJ19" s="715"/>
      <c r="FK19" s="715"/>
      <c r="FL19" s="715"/>
      <c r="FM19" s="715"/>
      <c r="FN19" s="715"/>
      <c r="FO19" s="715"/>
      <c r="FP19" s="820"/>
      <c r="FQ19" s="820"/>
      <c r="FR19" s="820"/>
      <c r="FS19" s="820"/>
      <c r="FT19" s="820"/>
      <c r="FU19" s="820"/>
      <c r="FV19" s="820"/>
      <c r="FW19" s="820"/>
      <c r="FX19" s="820"/>
      <c r="FY19" s="820"/>
      <c r="FZ19" s="820"/>
      <c r="GA19" s="820"/>
      <c r="GB19" s="820"/>
      <c r="GC19" s="820"/>
      <c r="GD19" s="820"/>
      <c r="GE19" s="820"/>
      <c r="GF19" s="820"/>
      <c r="GG19" s="820"/>
      <c r="GH19" s="820"/>
      <c r="GI19" s="820"/>
      <c r="GJ19" s="820"/>
      <c r="GK19" s="820"/>
      <c r="GL19" s="820"/>
      <c r="GM19" s="820"/>
      <c r="GN19" s="820"/>
      <c r="GO19" s="820"/>
      <c r="GP19" s="820"/>
      <c r="GQ19" s="820"/>
      <c r="GR19" s="820"/>
      <c r="GS19" s="820"/>
      <c r="GT19" s="820"/>
      <c r="GU19" s="820"/>
      <c r="GV19" s="820"/>
      <c r="GW19" s="820"/>
      <c r="GX19" s="820"/>
      <c r="GY19" s="820"/>
      <c r="GZ19" s="820"/>
      <c r="HA19" s="820"/>
      <c r="HB19" s="820"/>
      <c r="HC19" s="820"/>
      <c r="HD19" s="820"/>
      <c r="HE19" s="820"/>
      <c r="HF19" s="820"/>
      <c r="HG19" s="820"/>
      <c r="HH19" s="820"/>
      <c r="HI19" s="815"/>
      <c r="HJ19" s="815"/>
      <c r="HK19" s="815"/>
      <c r="HL19" s="815"/>
      <c r="HM19" s="815"/>
      <c r="HN19" s="815"/>
      <c r="HO19" s="815"/>
      <c r="HP19" s="815"/>
      <c r="HQ19" s="815"/>
      <c r="HR19" s="815"/>
      <c r="HS19" s="815"/>
      <c r="HT19" s="815"/>
      <c r="HU19" s="815"/>
      <c r="HV19" s="815"/>
      <c r="HW19" s="815"/>
      <c r="HX19" s="815"/>
    </row>
    <row r="20" spans="1:232" s="492" customFormat="1" ht="31.5" customHeight="1" x14ac:dyDescent="0.2">
      <c r="A20" s="440">
        <v>183</v>
      </c>
      <c r="B20" s="493">
        <v>4</v>
      </c>
      <c r="C20" s="98"/>
      <c r="D20" s="98" t="s">
        <v>48</v>
      </c>
      <c r="E20" s="162" t="s">
        <v>9</v>
      </c>
      <c r="F20" s="98" t="s">
        <v>162</v>
      </c>
      <c r="G20" s="441" t="s">
        <v>92</v>
      </c>
      <c r="H20" s="442" t="s">
        <v>150</v>
      </c>
      <c r="I20" s="443" t="s">
        <v>156</v>
      </c>
      <c r="J20" s="442" t="s">
        <v>150</v>
      </c>
      <c r="K20" s="444">
        <v>1963</v>
      </c>
      <c r="L20" s="445" t="s">
        <v>200</v>
      </c>
      <c r="M20" s="446" t="s">
        <v>205</v>
      </c>
      <c r="N20" s="447"/>
      <c r="O20" s="448" t="s">
        <v>18</v>
      </c>
      <c r="P20" s="449" t="s">
        <v>82</v>
      </c>
      <c r="Q20" s="450">
        <v>1</v>
      </c>
      <c r="R20" s="617"/>
      <c r="S20" s="452" t="s">
        <v>44</v>
      </c>
      <c r="T20" s="453" t="s">
        <v>87</v>
      </c>
      <c r="U20" s="454" t="s">
        <v>22</v>
      </c>
      <c r="V20" s="494" t="s">
        <v>188</v>
      </c>
      <c r="W20" s="556" t="s">
        <v>193</v>
      </c>
      <c r="X20" s="623" t="s">
        <v>191</v>
      </c>
      <c r="Y20" s="455" t="s">
        <v>193</v>
      </c>
      <c r="Z20" s="455" t="s">
        <v>191</v>
      </c>
      <c r="AA20" s="269" t="s">
        <v>180</v>
      </c>
      <c r="AB20" s="456">
        <v>0</v>
      </c>
      <c r="AC20" s="457" t="s">
        <v>150</v>
      </c>
      <c r="AD20" s="458">
        <v>6</v>
      </c>
      <c r="AE20" s="459">
        <v>5.84</v>
      </c>
      <c r="AF20" s="460"/>
      <c r="AG20" s="460"/>
      <c r="AH20" s="461"/>
      <c r="AI20" s="462"/>
      <c r="AJ20" s="463"/>
      <c r="AK20" s="462"/>
      <c r="AL20" s="464"/>
      <c r="AM20" s="465"/>
      <c r="AN20" s="466"/>
      <c r="AO20" s="467">
        <v>1</v>
      </c>
      <c r="AP20" s="468" t="s">
        <v>150</v>
      </c>
      <c r="AQ20" s="469">
        <v>6</v>
      </c>
      <c r="AR20" s="266">
        <v>6.2</v>
      </c>
      <c r="AS20" s="470"/>
      <c r="AT20" s="471" t="s">
        <v>139</v>
      </c>
      <c r="AU20" s="472" t="s">
        <v>150</v>
      </c>
      <c r="AV20" s="473" t="s">
        <v>144</v>
      </c>
      <c r="AW20" s="472" t="s">
        <v>150</v>
      </c>
      <c r="AX20" s="474">
        <v>2016</v>
      </c>
      <c r="AY20" s="475"/>
      <c r="AZ20" s="476"/>
      <c r="BA20" s="267">
        <v>3</v>
      </c>
      <c r="BB20" s="477">
        <v>-24195</v>
      </c>
      <c r="BC20" s="268">
        <v>6.2</v>
      </c>
      <c r="BD20" s="268">
        <v>0.36</v>
      </c>
      <c r="BE20" s="478" t="s">
        <v>181</v>
      </c>
      <c r="BF20" s="479">
        <v>16</v>
      </c>
      <c r="BG20" s="480" t="s">
        <v>134</v>
      </c>
      <c r="BH20" s="481" t="s">
        <v>139</v>
      </c>
      <c r="BI20" s="482" t="s">
        <v>150</v>
      </c>
      <c r="BJ20" s="495">
        <v>3</v>
      </c>
      <c r="BK20" s="483" t="s">
        <v>150</v>
      </c>
      <c r="BL20" s="484">
        <v>2017</v>
      </c>
      <c r="BM20" s="485"/>
      <c r="BN20" s="486"/>
      <c r="BO20" s="487">
        <v>17</v>
      </c>
      <c r="BP20" s="488" t="s">
        <v>134</v>
      </c>
      <c r="BQ20" s="489" t="s">
        <v>139</v>
      </c>
      <c r="BR20" s="472" t="s">
        <v>150</v>
      </c>
      <c r="BS20" s="490">
        <v>3</v>
      </c>
      <c r="BT20" s="491" t="s">
        <v>150</v>
      </c>
      <c r="BU20" s="51">
        <v>2018</v>
      </c>
      <c r="BV20" s="708"/>
      <c r="BW20" s="721"/>
      <c r="BX20" s="722">
        <v>-24219</v>
      </c>
      <c r="BY20" s="722" t="s">
        <v>64</v>
      </c>
      <c r="BZ20" s="723" t="s">
        <v>277</v>
      </c>
      <c r="CA20" s="724" t="s">
        <v>151</v>
      </c>
      <c r="CB20" s="725" t="s">
        <v>90</v>
      </c>
      <c r="CC20" s="725">
        <v>24219</v>
      </c>
      <c r="CD20" s="726" t="s">
        <v>111</v>
      </c>
      <c r="CE20" s="726">
        <v>2013</v>
      </c>
      <c r="CF20" s="715" t="s">
        <v>192</v>
      </c>
      <c r="CG20" s="726"/>
      <c r="CH20" s="715"/>
      <c r="CI20" s="726" t="s">
        <v>64</v>
      </c>
      <c r="CJ20" s="721" t="s">
        <v>80</v>
      </c>
      <c r="CK20" s="721">
        <v>3</v>
      </c>
      <c r="CL20" s="726">
        <v>2016</v>
      </c>
      <c r="CM20" s="721">
        <v>1</v>
      </c>
      <c r="CN20" s="721">
        <v>2009</v>
      </c>
      <c r="CO20" s="721" t="s">
        <v>64</v>
      </c>
      <c r="CP20" s="721"/>
      <c r="CQ20" s="726"/>
      <c r="CR20" s="747"/>
      <c r="CS20" s="747"/>
      <c r="CT20" s="748" t="s">
        <v>32</v>
      </c>
      <c r="CU20" s="749" t="s">
        <v>14</v>
      </c>
      <c r="CV20" s="744">
        <v>11</v>
      </c>
      <c r="CW20" s="744">
        <v>2023</v>
      </c>
      <c r="CX20" s="744">
        <v>8</v>
      </c>
      <c r="CY20" s="744">
        <v>2023</v>
      </c>
      <c r="CZ20" s="744">
        <v>5</v>
      </c>
      <c r="DA20" s="744">
        <v>2023</v>
      </c>
      <c r="DB20" s="727" t="s">
        <v>64</v>
      </c>
      <c r="DC20" s="728" t="s">
        <v>57</v>
      </c>
      <c r="DD20" s="728"/>
      <c r="DE20" s="725">
        <v>720</v>
      </c>
      <c r="DF20" s="725">
        <v>-23554</v>
      </c>
      <c r="DG20" s="725">
        <v>-1963</v>
      </c>
      <c r="DH20" s="725" t="s">
        <v>176</v>
      </c>
      <c r="DI20" s="725"/>
      <c r="DJ20" s="725"/>
      <c r="DK20" s="722" t="s">
        <v>58</v>
      </c>
      <c r="DL20" s="721" t="s">
        <v>65</v>
      </c>
      <c r="DM20" s="726"/>
      <c r="DN20" s="726"/>
      <c r="DO20" s="726"/>
      <c r="DP20" s="726"/>
      <c r="DQ20" s="721"/>
      <c r="DR20" s="721"/>
      <c r="DS20" s="729"/>
      <c r="DT20" s="730"/>
      <c r="DU20" s="723"/>
      <c r="DV20" s="723"/>
      <c r="DW20" s="731" t="s">
        <v>139</v>
      </c>
      <c r="DX20" s="732" t="s">
        <v>150</v>
      </c>
      <c r="DY20" s="732" t="s">
        <v>140</v>
      </c>
      <c r="DZ20" s="732" t="s">
        <v>150</v>
      </c>
      <c r="EA20" s="733">
        <v>2013</v>
      </c>
      <c r="EB20" s="732">
        <v>0</v>
      </c>
      <c r="EC20" s="726" t="s">
        <v>64</v>
      </c>
      <c r="ED20" s="731" t="s">
        <v>139</v>
      </c>
      <c r="EE20" s="732" t="s">
        <v>150</v>
      </c>
      <c r="EF20" s="732" t="s">
        <v>140</v>
      </c>
      <c r="EG20" s="732" t="s">
        <v>150</v>
      </c>
      <c r="EH20" s="733">
        <v>2013</v>
      </c>
      <c r="EI20" s="726">
        <v>4.32</v>
      </c>
      <c r="EJ20" s="721">
        <v>1.1999999999999997</v>
      </c>
      <c r="EK20" s="727" t="s">
        <v>32</v>
      </c>
      <c r="EL20" s="723"/>
      <c r="EM20" s="715"/>
      <c r="EN20" s="715"/>
      <c r="EO20" s="715"/>
      <c r="EP20" s="715"/>
      <c r="EQ20" s="715"/>
      <c r="ER20" s="715"/>
      <c r="ES20" s="715"/>
      <c r="ET20" s="715"/>
      <c r="EU20" s="715"/>
      <c r="EV20" s="715"/>
      <c r="EW20" s="715"/>
      <c r="EX20" s="715"/>
      <c r="EY20" s="715"/>
      <c r="EZ20" s="715"/>
      <c r="FA20" s="715"/>
      <c r="FB20" s="715"/>
      <c r="FC20" s="715"/>
      <c r="FD20" s="715"/>
      <c r="FE20" s="715"/>
      <c r="FF20" s="715"/>
      <c r="FG20" s="715"/>
      <c r="FH20" s="715"/>
      <c r="FI20" s="715"/>
      <c r="FJ20" s="715"/>
      <c r="FK20" s="715"/>
      <c r="FL20" s="715"/>
      <c r="FM20" s="715"/>
      <c r="FN20" s="715"/>
      <c r="FO20" s="715"/>
      <c r="FP20" s="820"/>
      <c r="FQ20" s="820"/>
      <c r="FR20" s="820"/>
      <c r="FS20" s="820"/>
      <c r="FT20" s="820"/>
      <c r="FU20" s="820"/>
      <c r="FV20" s="820"/>
      <c r="FW20" s="820"/>
      <c r="FX20" s="820"/>
      <c r="FY20" s="820"/>
      <c r="FZ20" s="820"/>
      <c r="GA20" s="820"/>
      <c r="GB20" s="820"/>
      <c r="GC20" s="820"/>
      <c r="GD20" s="820"/>
      <c r="GE20" s="820"/>
      <c r="GF20" s="820"/>
      <c r="GG20" s="820"/>
      <c r="GH20" s="820"/>
      <c r="GI20" s="820"/>
      <c r="GJ20" s="820"/>
      <c r="GK20" s="820"/>
      <c r="GL20" s="820"/>
      <c r="GM20" s="820"/>
      <c r="GN20" s="820"/>
      <c r="GO20" s="820"/>
      <c r="GP20" s="820"/>
      <c r="GQ20" s="820"/>
      <c r="GR20" s="820"/>
      <c r="GS20" s="820"/>
      <c r="GT20" s="820"/>
      <c r="GU20" s="820"/>
      <c r="GV20" s="820"/>
      <c r="GW20" s="820"/>
      <c r="GX20" s="820"/>
      <c r="GY20" s="820"/>
      <c r="GZ20" s="820"/>
      <c r="HA20" s="820"/>
      <c r="HB20" s="820"/>
      <c r="HC20" s="820"/>
      <c r="HD20" s="820"/>
      <c r="HE20" s="820"/>
      <c r="HF20" s="820"/>
      <c r="HG20" s="820"/>
      <c r="HH20" s="820"/>
      <c r="HI20" s="815"/>
      <c r="HJ20" s="815"/>
      <c r="HK20" s="815"/>
      <c r="HL20" s="815"/>
      <c r="HM20" s="815"/>
      <c r="HN20" s="815"/>
      <c r="HO20" s="815"/>
      <c r="HP20" s="815"/>
      <c r="HQ20" s="815"/>
      <c r="HR20" s="815"/>
      <c r="HS20" s="815"/>
      <c r="HT20" s="815"/>
      <c r="HU20" s="815"/>
      <c r="HV20" s="815"/>
      <c r="HW20" s="815"/>
      <c r="HX20" s="815"/>
    </row>
    <row r="21" spans="1:232" s="492" customFormat="1" ht="31.5" customHeight="1" x14ac:dyDescent="0.2">
      <c r="A21" s="440">
        <v>236</v>
      </c>
      <c r="B21" s="493">
        <v>5</v>
      </c>
      <c r="C21" s="98"/>
      <c r="D21" s="98" t="s">
        <v>48</v>
      </c>
      <c r="E21" s="162" t="s">
        <v>4</v>
      </c>
      <c r="F21" s="98" t="s">
        <v>162</v>
      </c>
      <c r="G21" s="441" t="s">
        <v>94</v>
      </c>
      <c r="H21" s="442" t="s">
        <v>150</v>
      </c>
      <c r="I21" s="443">
        <v>6</v>
      </c>
      <c r="J21" s="442" t="s">
        <v>150</v>
      </c>
      <c r="K21" s="444">
        <v>1965</v>
      </c>
      <c r="L21" s="445" t="s">
        <v>200</v>
      </c>
      <c r="M21" s="446" t="s">
        <v>205</v>
      </c>
      <c r="N21" s="447"/>
      <c r="O21" s="448" t="s">
        <v>18</v>
      </c>
      <c r="P21" s="449" t="s">
        <v>86</v>
      </c>
      <c r="Q21" s="450">
        <v>0.4</v>
      </c>
      <c r="R21" s="617" t="s">
        <v>210</v>
      </c>
      <c r="S21" s="452" t="s">
        <v>43</v>
      </c>
      <c r="T21" s="453" t="s">
        <v>21</v>
      </c>
      <c r="U21" s="454" t="s">
        <v>64</v>
      </c>
      <c r="V21" s="494" t="s">
        <v>188</v>
      </c>
      <c r="W21" s="556" t="s">
        <v>194</v>
      </c>
      <c r="X21" s="623" t="s">
        <v>190</v>
      </c>
      <c r="Y21" s="455" t="s">
        <v>194</v>
      </c>
      <c r="Z21" s="455" t="s">
        <v>190</v>
      </c>
      <c r="AA21" s="269" t="s">
        <v>180</v>
      </c>
      <c r="AB21" s="456">
        <v>7</v>
      </c>
      <c r="AC21" s="457" t="s">
        <v>150</v>
      </c>
      <c r="AD21" s="458">
        <v>9</v>
      </c>
      <c r="AE21" s="459">
        <v>4.32</v>
      </c>
      <c r="AF21" s="460"/>
      <c r="AG21" s="460"/>
      <c r="AH21" s="461"/>
      <c r="AI21" s="462"/>
      <c r="AJ21" s="463"/>
      <c r="AK21" s="462"/>
      <c r="AL21" s="464"/>
      <c r="AM21" s="465"/>
      <c r="AN21" s="466"/>
      <c r="AO21" s="467">
        <v>8</v>
      </c>
      <c r="AP21" s="468" t="s">
        <v>150</v>
      </c>
      <c r="AQ21" s="469">
        <v>9</v>
      </c>
      <c r="AR21" s="266">
        <v>4.6500000000000004</v>
      </c>
      <c r="AS21" s="470"/>
      <c r="AT21" s="471" t="s">
        <v>139</v>
      </c>
      <c r="AU21" s="472" t="s">
        <v>150</v>
      </c>
      <c r="AV21" s="473" t="s">
        <v>144</v>
      </c>
      <c r="AW21" s="472" t="s">
        <v>150</v>
      </c>
      <c r="AX21" s="474">
        <v>2016</v>
      </c>
      <c r="AY21" s="475"/>
      <c r="AZ21" s="476"/>
      <c r="BA21" s="267">
        <v>3</v>
      </c>
      <c r="BB21" s="477">
        <v>-24195</v>
      </c>
      <c r="BC21" s="268">
        <v>2.34</v>
      </c>
      <c r="BD21" s="268">
        <v>0.33</v>
      </c>
      <c r="BE21" s="478" t="s">
        <v>181</v>
      </c>
      <c r="BF21" s="479">
        <v>13</v>
      </c>
      <c r="BG21" s="480" t="s">
        <v>134</v>
      </c>
      <c r="BH21" s="481" t="s">
        <v>139</v>
      </c>
      <c r="BI21" s="482" t="s">
        <v>150</v>
      </c>
      <c r="BJ21" s="495">
        <v>3</v>
      </c>
      <c r="BK21" s="483" t="s">
        <v>150</v>
      </c>
      <c r="BL21" s="484">
        <v>2017</v>
      </c>
      <c r="BM21" s="485"/>
      <c r="BN21" s="486"/>
      <c r="BO21" s="487">
        <v>14</v>
      </c>
      <c r="BP21" s="488" t="s">
        <v>134</v>
      </c>
      <c r="BQ21" s="489" t="s">
        <v>139</v>
      </c>
      <c r="BR21" s="472" t="s">
        <v>150</v>
      </c>
      <c r="BS21" s="490">
        <v>3</v>
      </c>
      <c r="BT21" s="491" t="s">
        <v>150</v>
      </c>
      <c r="BU21" s="51">
        <v>2018</v>
      </c>
      <c r="BV21" s="708"/>
      <c r="BW21" s="721"/>
      <c r="BX21" s="722">
        <v>-24219</v>
      </c>
      <c r="BY21" s="722" t="s">
        <v>64</v>
      </c>
      <c r="BZ21" s="723" t="s">
        <v>271</v>
      </c>
      <c r="CA21" s="724" t="s">
        <v>151</v>
      </c>
      <c r="CB21" s="725" t="s">
        <v>90</v>
      </c>
      <c r="CC21" s="725">
        <v>24219</v>
      </c>
      <c r="CD21" s="726" t="s">
        <v>32</v>
      </c>
      <c r="CE21" s="726"/>
      <c r="CF21" s="715"/>
      <c r="CG21" s="726"/>
      <c r="CH21" s="715"/>
      <c r="CI21" s="726" t="s">
        <v>64</v>
      </c>
      <c r="CJ21" s="721" t="s">
        <v>64</v>
      </c>
      <c r="CK21" s="721"/>
      <c r="CL21" s="726"/>
      <c r="CM21" s="721"/>
      <c r="CN21" s="721"/>
      <c r="CO21" s="721" t="s">
        <v>64</v>
      </c>
      <c r="CP21" s="721"/>
      <c r="CQ21" s="726"/>
      <c r="CR21" s="747"/>
      <c r="CS21" s="747"/>
      <c r="CT21" s="748" t="s">
        <v>32</v>
      </c>
      <c r="CU21" s="749" t="s">
        <v>14</v>
      </c>
      <c r="CV21" s="744">
        <v>7</v>
      </c>
      <c r="CW21" s="744">
        <v>2025</v>
      </c>
      <c r="CX21" s="744">
        <v>4</v>
      </c>
      <c r="CY21" s="744">
        <v>2025</v>
      </c>
      <c r="CZ21" s="744">
        <v>1</v>
      </c>
      <c r="DA21" s="744">
        <v>2025</v>
      </c>
      <c r="DB21" s="727" t="s">
        <v>64</v>
      </c>
      <c r="DC21" s="728" t="s">
        <v>57</v>
      </c>
      <c r="DD21" s="728"/>
      <c r="DE21" s="725">
        <v>720</v>
      </c>
      <c r="DF21" s="725">
        <v>-23574</v>
      </c>
      <c r="DG21" s="725">
        <v>-1965</v>
      </c>
      <c r="DH21" s="725" t="s">
        <v>176</v>
      </c>
      <c r="DI21" s="725"/>
      <c r="DJ21" s="725"/>
      <c r="DK21" s="722" t="s">
        <v>58</v>
      </c>
      <c r="DL21" s="721" t="s">
        <v>59</v>
      </c>
      <c r="DM21" s="726">
        <v>2008</v>
      </c>
      <c r="DN21" s="726"/>
      <c r="DO21" s="726"/>
      <c r="DP21" s="726"/>
      <c r="DQ21" s="721"/>
      <c r="DR21" s="721"/>
      <c r="DS21" s="729"/>
      <c r="DT21" s="730"/>
      <c r="DU21" s="723"/>
      <c r="DV21" s="723"/>
      <c r="DW21" s="731" t="s">
        <v>139</v>
      </c>
      <c r="DX21" s="732" t="s">
        <v>150</v>
      </c>
      <c r="DY21" s="732" t="s">
        <v>144</v>
      </c>
      <c r="DZ21" s="732" t="s">
        <v>150</v>
      </c>
      <c r="EA21" s="733">
        <v>2013</v>
      </c>
      <c r="EB21" s="732">
        <v>0</v>
      </c>
      <c r="EC21" s="726" t="s">
        <v>64</v>
      </c>
      <c r="ED21" s="731" t="s">
        <v>139</v>
      </c>
      <c r="EE21" s="732" t="s">
        <v>150</v>
      </c>
      <c r="EF21" s="732" t="s">
        <v>144</v>
      </c>
      <c r="EG21" s="732" t="s">
        <v>150</v>
      </c>
      <c r="EH21" s="733">
        <v>2013</v>
      </c>
      <c r="EI21" s="726"/>
      <c r="EJ21" s="721" t="s">
        <v>64</v>
      </c>
      <c r="EK21" s="727" t="s">
        <v>32</v>
      </c>
      <c r="EL21" s="723"/>
      <c r="EM21" s="715"/>
      <c r="EN21" s="715"/>
      <c r="EO21" s="715"/>
      <c r="EP21" s="715"/>
      <c r="EQ21" s="715"/>
      <c r="ER21" s="715"/>
      <c r="ES21" s="715"/>
      <c r="ET21" s="715"/>
      <c r="EU21" s="715"/>
      <c r="EV21" s="715"/>
      <c r="EW21" s="715"/>
      <c r="EX21" s="715"/>
      <c r="EY21" s="715"/>
      <c r="EZ21" s="715"/>
      <c r="FA21" s="715"/>
      <c r="FB21" s="715"/>
      <c r="FC21" s="715"/>
      <c r="FD21" s="715"/>
      <c r="FE21" s="715"/>
      <c r="FF21" s="715"/>
      <c r="FG21" s="715"/>
      <c r="FH21" s="715"/>
      <c r="FI21" s="715"/>
      <c r="FJ21" s="715"/>
      <c r="FK21" s="715"/>
      <c r="FL21" s="715"/>
      <c r="FM21" s="715"/>
      <c r="FN21" s="715"/>
      <c r="FO21" s="715"/>
      <c r="FP21" s="820"/>
      <c r="FQ21" s="820"/>
      <c r="FR21" s="820"/>
      <c r="FS21" s="820"/>
      <c r="FT21" s="820"/>
      <c r="FU21" s="820"/>
      <c r="FV21" s="820"/>
      <c r="FW21" s="820"/>
      <c r="FX21" s="820"/>
      <c r="FY21" s="820"/>
      <c r="FZ21" s="820"/>
      <c r="GA21" s="820"/>
      <c r="GB21" s="820"/>
      <c r="GC21" s="820"/>
      <c r="GD21" s="820"/>
      <c r="GE21" s="820"/>
      <c r="GF21" s="820"/>
      <c r="GG21" s="820"/>
      <c r="GH21" s="820"/>
      <c r="GI21" s="820"/>
      <c r="GJ21" s="820"/>
      <c r="GK21" s="820"/>
      <c r="GL21" s="820"/>
      <c r="GM21" s="820"/>
      <c r="GN21" s="820"/>
      <c r="GO21" s="820"/>
      <c r="GP21" s="820"/>
      <c r="GQ21" s="820"/>
      <c r="GR21" s="820"/>
      <c r="GS21" s="820"/>
      <c r="GT21" s="820"/>
      <c r="GU21" s="820"/>
      <c r="GV21" s="820"/>
      <c r="GW21" s="820"/>
      <c r="GX21" s="820"/>
      <c r="GY21" s="820"/>
      <c r="GZ21" s="820"/>
      <c r="HA21" s="820"/>
      <c r="HB21" s="820"/>
      <c r="HC21" s="820"/>
      <c r="HD21" s="820"/>
      <c r="HE21" s="820"/>
      <c r="HF21" s="820"/>
      <c r="HG21" s="820"/>
      <c r="HH21" s="820"/>
      <c r="HI21" s="815"/>
      <c r="HJ21" s="815"/>
      <c r="HK21" s="815"/>
      <c r="HL21" s="815"/>
      <c r="HM21" s="815"/>
      <c r="HN21" s="815"/>
      <c r="HO21" s="815"/>
      <c r="HP21" s="815"/>
      <c r="HQ21" s="815"/>
      <c r="HR21" s="815"/>
      <c r="HS21" s="815"/>
      <c r="HT21" s="815"/>
      <c r="HU21" s="815"/>
      <c r="HV21" s="815"/>
      <c r="HW21" s="815"/>
      <c r="HX21" s="815"/>
    </row>
    <row r="22" spans="1:232" s="492" customFormat="1" ht="31.5" customHeight="1" x14ac:dyDescent="0.2">
      <c r="A22" s="440">
        <v>242</v>
      </c>
      <c r="B22" s="493">
        <v>6</v>
      </c>
      <c r="C22" s="98"/>
      <c r="D22" s="98" t="s">
        <v>49</v>
      </c>
      <c r="E22" s="162" t="s">
        <v>5</v>
      </c>
      <c r="F22" s="98" t="s">
        <v>163</v>
      </c>
      <c r="G22" s="441" t="s">
        <v>164</v>
      </c>
      <c r="H22" s="442" t="s">
        <v>150</v>
      </c>
      <c r="I22" s="443" t="s">
        <v>146</v>
      </c>
      <c r="J22" s="442" t="s">
        <v>150</v>
      </c>
      <c r="K22" s="444" t="s">
        <v>120</v>
      </c>
      <c r="L22" s="445" t="s">
        <v>200</v>
      </c>
      <c r="M22" s="446" t="s">
        <v>205</v>
      </c>
      <c r="N22" s="447"/>
      <c r="O22" s="448" t="s">
        <v>18</v>
      </c>
      <c r="P22" s="449" t="s">
        <v>86</v>
      </c>
      <c r="Q22" s="450">
        <v>0.4</v>
      </c>
      <c r="R22" s="617" t="s">
        <v>211</v>
      </c>
      <c r="S22" s="452" t="s">
        <v>43</v>
      </c>
      <c r="T22" s="453" t="s">
        <v>109</v>
      </c>
      <c r="U22" s="454" t="s">
        <v>110</v>
      </c>
      <c r="V22" s="494" t="s">
        <v>188</v>
      </c>
      <c r="W22" s="556" t="s">
        <v>195</v>
      </c>
      <c r="X22" s="623" t="s">
        <v>192</v>
      </c>
      <c r="Y22" s="455" t="s">
        <v>195</v>
      </c>
      <c r="Z22" s="455" t="s">
        <v>192</v>
      </c>
      <c r="AA22" s="269" t="s">
        <v>180</v>
      </c>
      <c r="AB22" s="456">
        <v>2</v>
      </c>
      <c r="AC22" s="457" t="s">
        <v>150</v>
      </c>
      <c r="AD22" s="458">
        <v>8</v>
      </c>
      <c r="AE22" s="459">
        <v>4.74</v>
      </c>
      <c r="AF22" s="460"/>
      <c r="AG22" s="460"/>
      <c r="AH22" s="461"/>
      <c r="AI22" s="462"/>
      <c r="AJ22" s="463"/>
      <c r="AK22" s="462"/>
      <c r="AL22" s="464"/>
      <c r="AM22" s="465"/>
      <c r="AN22" s="466"/>
      <c r="AO22" s="467">
        <v>3</v>
      </c>
      <c r="AP22" s="468" t="s">
        <v>150</v>
      </c>
      <c r="AQ22" s="469">
        <v>8</v>
      </c>
      <c r="AR22" s="266">
        <v>5.08</v>
      </c>
      <c r="AS22" s="470"/>
      <c r="AT22" s="471" t="s">
        <v>139</v>
      </c>
      <c r="AU22" s="472" t="s">
        <v>150</v>
      </c>
      <c r="AV22" s="473" t="s">
        <v>139</v>
      </c>
      <c r="AW22" s="472" t="s">
        <v>150</v>
      </c>
      <c r="AX22" s="474">
        <v>2017</v>
      </c>
      <c r="AY22" s="475"/>
      <c r="AZ22" s="476"/>
      <c r="BA22" s="267">
        <v>3</v>
      </c>
      <c r="BB22" s="477">
        <v>-24205</v>
      </c>
      <c r="BC22" s="268">
        <v>4.4000000000000004</v>
      </c>
      <c r="BD22" s="268">
        <v>0.34</v>
      </c>
      <c r="BE22" s="478" t="s">
        <v>181</v>
      </c>
      <c r="BF22" s="479">
        <v>18</v>
      </c>
      <c r="BG22" s="480" t="s">
        <v>134</v>
      </c>
      <c r="BH22" s="481" t="s">
        <v>139</v>
      </c>
      <c r="BI22" s="482" t="s">
        <v>150</v>
      </c>
      <c r="BJ22" s="495">
        <v>3</v>
      </c>
      <c r="BK22" s="483" t="s">
        <v>150</v>
      </c>
      <c r="BL22" s="484">
        <v>2017</v>
      </c>
      <c r="BM22" s="485"/>
      <c r="BN22" s="486"/>
      <c r="BO22" s="487">
        <v>19</v>
      </c>
      <c r="BP22" s="488" t="s">
        <v>134</v>
      </c>
      <c r="BQ22" s="489" t="s">
        <v>139</v>
      </c>
      <c r="BR22" s="472" t="s">
        <v>150</v>
      </c>
      <c r="BS22" s="490">
        <v>3</v>
      </c>
      <c r="BT22" s="491" t="s">
        <v>150</v>
      </c>
      <c r="BU22" s="51">
        <v>2018</v>
      </c>
      <c r="BV22" s="708"/>
      <c r="BW22" s="721"/>
      <c r="BX22" s="722">
        <v>-24219</v>
      </c>
      <c r="BY22" s="722" t="s">
        <v>64</v>
      </c>
      <c r="BZ22" s="723" t="s">
        <v>271</v>
      </c>
      <c r="CA22" s="724" t="s">
        <v>151</v>
      </c>
      <c r="CB22" s="725" t="s">
        <v>90</v>
      </c>
      <c r="CC22" s="725">
        <v>24229</v>
      </c>
      <c r="CD22" s="726" t="s">
        <v>32</v>
      </c>
      <c r="CE22" s="726"/>
      <c r="CF22" s="715"/>
      <c r="CG22" s="726"/>
      <c r="CH22" s="715"/>
      <c r="CI22" s="726" t="s">
        <v>64</v>
      </c>
      <c r="CJ22" s="721" t="s">
        <v>80</v>
      </c>
      <c r="CK22" s="721">
        <v>1</v>
      </c>
      <c r="CL22" s="726" t="s">
        <v>152</v>
      </c>
      <c r="CM22" s="721"/>
      <c r="CN22" s="721"/>
      <c r="CO22" s="721" t="s">
        <v>64</v>
      </c>
      <c r="CP22" s="721"/>
      <c r="CQ22" s="726"/>
      <c r="CR22" s="747"/>
      <c r="CS22" s="747"/>
      <c r="CT22" s="748" t="s">
        <v>32</v>
      </c>
      <c r="CU22" s="749" t="s">
        <v>14</v>
      </c>
      <c r="CV22" s="744">
        <v>10</v>
      </c>
      <c r="CW22" s="744">
        <v>2029</v>
      </c>
      <c r="CX22" s="744">
        <v>7</v>
      </c>
      <c r="CY22" s="744">
        <v>2029</v>
      </c>
      <c r="CZ22" s="744">
        <v>4</v>
      </c>
      <c r="DA22" s="744">
        <v>2029</v>
      </c>
      <c r="DB22" s="727" t="s">
        <v>64</v>
      </c>
      <c r="DC22" s="728" t="s">
        <v>57</v>
      </c>
      <c r="DD22" s="728"/>
      <c r="DE22" s="725">
        <v>660</v>
      </c>
      <c r="DF22" s="725">
        <v>-23685</v>
      </c>
      <c r="DG22" s="725">
        <v>-1974</v>
      </c>
      <c r="DH22" s="725" t="s">
        <v>177</v>
      </c>
      <c r="DI22" s="725"/>
      <c r="DJ22" s="725"/>
      <c r="DK22" s="722" t="s">
        <v>58</v>
      </c>
      <c r="DL22" s="721" t="s">
        <v>65</v>
      </c>
      <c r="DM22" s="726"/>
      <c r="DN22" s="726"/>
      <c r="DO22" s="726"/>
      <c r="DP22" s="726"/>
      <c r="DQ22" s="721"/>
      <c r="DR22" s="721"/>
      <c r="DS22" s="729"/>
      <c r="DT22" s="730"/>
      <c r="DU22" s="723"/>
      <c r="DV22" s="723"/>
      <c r="DW22" s="731" t="s">
        <v>139</v>
      </c>
      <c r="DX22" s="732" t="s">
        <v>150</v>
      </c>
      <c r="DY22" s="732" t="s">
        <v>139</v>
      </c>
      <c r="DZ22" s="732" t="s">
        <v>150</v>
      </c>
      <c r="EA22" s="733">
        <v>2014</v>
      </c>
      <c r="EB22" s="732">
        <v>0</v>
      </c>
      <c r="EC22" s="726" t="s">
        <v>64</v>
      </c>
      <c r="ED22" s="731" t="s">
        <v>139</v>
      </c>
      <c r="EE22" s="732" t="s">
        <v>150</v>
      </c>
      <c r="EF22" s="732" t="s">
        <v>139</v>
      </c>
      <c r="EG22" s="732" t="s">
        <v>150</v>
      </c>
      <c r="EH22" s="733">
        <v>2014</v>
      </c>
      <c r="EI22" s="726">
        <v>3.66</v>
      </c>
      <c r="EJ22" s="721" t="s">
        <v>64</v>
      </c>
      <c r="EK22" s="727" t="s">
        <v>32</v>
      </c>
      <c r="EL22" s="723"/>
      <c r="EM22" s="715"/>
      <c r="EN22" s="715"/>
      <c r="EO22" s="715"/>
      <c r="EP22" s="715"/>
      <c r="EQ22" s="715"/>
      <c r="ER22" s="715"/>
      <c r="ES22" s="715"/>
      <c r="ET22" s="715"/>
      <c r="EU22" s="715"/>
      <c r="EV22" s="715"/>
      <c r="EW22" s="715"/>
      <c r="EX22" s="715"/>
      <c r="EY22" s="715"/>
      <c r="EZ22" s="715"/>
      <c r="FA22" s="715"/>
      <c r="FB22" s="715"/>
      <c r="FC22" s="715"/>
      <c r="FD22" s="715"/>
      <c r="FE22" s="715"/>
      <c r="FF22" s="715"/>
      <c r="FG22" s="715"/>
      <c r="FH22" s="715"/>
      <c r="FI22" s="715"/>
      <c r="FJ22" s="715"/>
      <c r="FK22" s="715"/>
      <c r="FL22" s="715"/>
      <c r="FM22" s="715"/>
      <c r="FN22" s="715"/>
      <c r="FO22" s="715"/>
      <c r="FP22" s="820"/>
      <c r="FQ22" s="820"/>
      <c r="FR22" s="820"/>
      <c r="FS22" s="820"/>
      <c r="FT22" s="820"/>
      <c r="FU22" s="820"/>
      <c r="FV22" s="820"/>
      <c r="FW22" s="820"/>
      <c r="FX22" s="820"/>
      <c r="FY22" s="820"/>
      <c r="FZ22" s="820"/>
      <c r="GA22" s="820"/>
      <c r="GB22" s="820"/>
      <c r="GC22" s="820"/>
      <c r="GD22" s="820"/>
      <c r="GE22" s="820"/>
      <c r="GF22" s="820"/>
      <c r="GG22" s="820"/>
      <c r="GH22" s="820"/>
      <c r="GI22" s="820"/>
      <c r="GJ22" s="820"/>
      <c r="GK22" s="820"/>
      <c r="GL22" s="820"/>
      <c r="GM22" s="820"/>
      <c r="GN22" s="820"/>
      <c r="GO22" s="820"/>
      <c r="GP22" s="820"/>
      <c r="GQ22" s="820"/>
      <c r="GR22" s="820"/>
      <c r="GS22" s="820"/>
      <c r="GT22" s="820"/>
      <c r="GU22" s="820"/>
      <c r="GV22" s="820"/>
      <c r="GW22" s="820"/>
      <c r="GX22" s="820"/>
      <c r="GY22" s="820"/>
      <c r="GZ22" s="820"/>
      <c r="HA22" s="820"/>
      <c r="HB22" s="820"/>
      <c r="HC22" s="820"/>
      <c r="HD22" s="820"/>
      <c r="HE22" s="820"/>
      <c r="HF22" s="820"/>
      <c r="HG22" s="820"/>
      <c r="HH22" s="820"/>
      <c r="HI22" s="815"/>
      <c r="HJ22" s="815"/>
      <c r="HK22" s="815"/>
      <c r="HL22" s="815"/>
      <c r="HM22" s="815"/>
      <c r="HN22" s="815"/>
      <c r="HO22" s="815"/>
      <c r="HP22" s="815"/>
      <c r="HQ22" s="815"/>
      <c r="HR22" s="815"/>
      <c r="HS22" s="815"/>
      <c r="HT22" s="815"/>
      <c r="HU22" s="815"/>
      <c r="HV22" s="815"/>
      <c r="HW22" s="815"/>
      <c r="HX22" s="815"/>
    </row>
    <row r="23" spans="1:232" s="492" customFormat="1" ht="31.5" customHeight="1" x14ac:dyDescent="0.2">
      <c r="A23" s="440">
        <v>258</v>
      </c>
      <c r="B23" s="493">
        <v>7</v>
      </c>
      <c r="C23" s="98"/>
      <c r="D23" s="98" t="s">
        <v>48</v>
      </c>
      <c r="E23" s="162" t="s">
        <v>10</v>
      </c>
      <c r="F23" s="98" t="s">
        <v>162</v>
      </c>
      <c r="G23" s="441" t="s">
        <v>131</v>
      </c>
      <c r="H23" s="442" t="s">
        <v>150</v>
      </c>
      <c r="I23" s="443" t="s">
        <v>160</v>
      </c>
      <c r="J23" s="442" t="s">
        <v>150</v>
      </c>
      <c r="K23" s="444" t="s">
        <v>128</v>
      </c>
      <c r="L23" s="445" t="s">
        <v>200</v>
      </c>
      <c r="M23" s="446" t="s">
        <v>205</v>
      </c>
      <c r="N23" s="447"/>
      <c r="O23" s="448" t="e">
        <v>#N/A</v>
      </c>
      <c r="P23" s="449"/>
      <c r="Q23" s="450" t="e">
        <v>#N/A</v>
      </c>
      <c r="R23" s="617"/>
      <c r="S23" s="452" t="s">
        <v>37</v>
      </c>
      <c r="T23" s="453" t="s">
        <v>109</v>
      </c>
      <c r="U23" s="454" t="s">
        <v>110</v>
      </c>
      <c r="V23" s="494" t="s">
        <v>188</v>
      </c>
      <c r="W23" s="556" t="s">
        <v>195</v>
      </c>
      <c r="X23" s="623" t="s">
        <v>192</v>
      </c>
      <c r="Y23" s="455" t="s">
        <v>195</v>
      </c>
      <c r="Z23" s="455" t="s">
        <v>192</v>
      </c>
      <c r="AA23" s="269" t="s">
        <v>180</v>
      </c>
      <c r="AB23" s="456">
        <v>1</v>
      </c>
      <c r="AC23" s="457" t="s">
        <v>150</v>
      </c>
      <c r="AD23" s="458">
        <v>8</v>
      </c>
      <c r="AE23" s="459">
        <v>4.4000000000000004</v>
      </c>
      <c r="AF23" s="460"/>
      <c r="AG23" s="460"/>
      <c r="AH23" s="461"/>
      <c r="AI23" s="462"/>
      <c r="AJ23" s="463"/>
      <c r="AK23" s="462"/>
      <c r="AL23" s="464"/>
      <c r="AM23" s="465"/>
      <c r="AN23" s="466"/>
      <c r="AO23" s="467">
        <v>2</v>
      </c>
      <c r="AP23" s="468" t="s">
        <v>150</v>
      </c>
      <c r="AQ23" s="469">
        <v>8</v>
      </c>
      <c r="AR23" s="266">
        <v>4.74</v>
      </c>
      <c r="AS23" s="470"/>
      <c r="AT23" s="471" t="s">
        <v>139</v>
      </c>
      <c r="AU23" s="472" t="s">
        <v>150</v>
      </c>
      <c r="AV23" s="473" t="s">
        <v>145</v>
      </c>
      <c r="AW23" s="472" t="s">
        <v>150</v>
      </c>
      <c r="AX23" s="474">
        <v>2015</v>
      </c>
      <c r="AY23" s="475"/>
      <c r="AZ23" s="476"/>
      <c r="BA23" s="267">
        <v>3</v>
      </c>
      <c r="BB23" s="477">
        <v>-24187</v>
      </c>
      <c r="BC23" s="268">
        <v>4.4000000000000004</v>
      </c>
      <c r="BD23" s="268">
        <v>0.34</v>
      </c>
      <c r="BE23" s="478" t="s">
        <v>181</v>
      </c>
      <c r="BF23" s="479">
        <v>15</v>
      </c>
      <c r="BG23" s="480" t="s">
        <v>134</v>
      </c>
      <c r="BH23" s="481" t="s">
        <v>139</v>
      </c>
      <c r="BI23" s="482" t="s">
        <v>150</v>
      </c>
      <c r="BJ23" s="495">
        <v>3</v>
      </c>
      <c r="BK23" s="483" t="s">
        <v>150</v>
      </c>
      <c r="BL23" s="484">
        <v>2017</v>
      </c>
      <c r="BM23" s="485"/>
      <c r="BN23" s="486"/>
      <c r="BO23" s="487">
        <v>16</v>
      </c>
      <c r="BP23" s="488" t="s">
        <v>134</v>
      </c>
      <c r="BQ23" s="489" t="s">
        <v>139</v>
      </c>
      <c r="BR23" s="472" t="s">
        <v>150</v>
      </c>
      <c r="BS23" s="490">
        <v>3</v>
      </c>
      <c r="BT23" s="491" t="s">
        <v>150</v>
      </c>
      <c r="BU23" s="51">
        <v>2018</v>
      </c>
      <c r="BV23" s="708"/>
      <c r="BW23" s="721"/>
      <c r="BX23" s="722">
        <v>-24219</v>
      </c>
      <c r="BY23" s="722" t="s">
        <v>64</v>
      </c>
      <c r="BZ23" s="723" t="s">
        <v>272</v>
      </c>
      <c r="CA23" s="724" t="s">
        <v>151</v>
      </c>
      <c r="CB23" s="725" t="s">
        <v>90</v>
      </c>
      <c r="CC23" s="725">
        <v>24211</v>
      </c>
      <c r="CD23" s="726" t="s">
        <v>32</v>
      </c>
      <c r="CE23" s="726"/>
      <c r="CF23" s="715"/>
      <c r="CG23" s="726"/>
      <c r="CH23" s="715"/>
      <c r="CI23" s="726" t="s">
        <v>64</v>
      </c>
      <c r="CJ23" s="721" t="s">
        <v>80</v>
      </c>
      <c r="CK23" s="721">
        <v>7</v>
      </c>
      <c r="CL23" s="726">
        <v>2012</v>
      </c>
      <c r="CM23" s="721"/>
      <c r="CN23" s="721"/>
      <c r="CO23" s="721" t="s">
        <v>64</v>
      </c>
      <c r="CP23" s="721"/>
      <c r="CQ23" s="726"/>
      <c r="CR23" s="747"/>
      <c r="CS23" s="747"/>
      <c r="CT23" s="748" t="s">
        <v>32</v>
      </c>
      <c r="CU23" s="749" t="s">
        <v>14</v>
      </c>
      <c r="CV23" s="744">
        <v>5</v>
      </c>
      <c r="CW23" s="744">
        <v>2029</v>
      </c>
      <c r="CX23" s="744">
        <v>2</v>
      </c>
      <c r="CY23" s="744">
        <v>2029</v>
      </c>
      <c r="CZ23" s="744">
        <v>11</v>
      </c>
      <c r="DA23" s="744">
        <v>2028</v>
      </c>
      <c r="DB23" s="727" t="s">
        <v>64</v>
      </c>
      <c r="DC23" s="728" t="s">
        <v>57</v>
      </c>
      <c r="DD23" s="728"/>
      <c r="DE23" s="725">
        <v>720</v>
      </c>
      <c r="DF23" s="725">
        <v>-23620</v>
      </c>
      <c r="DG23" s="725">
        <v>-1969</v>
      </c>
      <c r="DH23" s="725" t="s">
        <v>176</v>
      </c>
      <c r="DI23" s="725"/>
      <c r="DJ23" s="725"/>
      <c r="DK23" s="722" t="s">
        <v>58</v>
      </c>
      <c r="DL23" s="721" t="s">
        <v>65</v>
      </c>
      <c r="DM23" s="726"/>
      <c r="DN23" s="726"/>
      <c r="DO23" s="726"/>
      <c r="DP23" s="726"/>
      <c r="DQ23" s="721"/>
      <c r="DR23" s="721"/>
      <c r="DS23" s="729"/>
      <c r="DT23" s="730"/>
      <c r="DU23" s="723"/>
      <c r="DV23" s="723"/>
      <c r="DW23" s="731" t="s">
        <v>139</v>
      </c>
      <c r="DX23" s="732" t="s">
        <v>150</v>
      </c>
      <c r="DY23" s="732" t="s">
        <v>145</v>
      </c>
      <c r="DZ23" s="732" t="s">
        <v>150</v>
      </c>
      <c r="EA23" s="733">
        <v>2012</v>
      </c>
      <c r="EB23" s="732">
        <v>0</v>
      </c>
      <c r="EC23" s="726" t="s">
        <v>64</v>
      </c>
      <c r="ED23" s="731" t="s">
        <v>139</v>
      </c>
      <c r="EE23" s="732" t="s">
        <v>150</v>
      </c>
      <c r="EF23" s="732" t="s">
        <v>145</v>
      </c>
      <c r="EG23" s="732" t="s">
        <v>150</v>
      </c>
      <c r="EH23" s="733">
        <v>2012</v>
      </c>
      <c r="EI23" s="726">
        <v>3.66</v>
      </c>
      <c r="EJ23" s="721" t="s">
        <v>64</v>
      </c>
      <c r="EK23" s="727" t="s">
        <v>32</v>
      </c>
      <c r="EL23" s="723"/>
      <c r="EM23" s="715"/>
      <c r="EN23" s="715"/>
      <c r="EO23" s="715"/>
      <c r="EP23" s="715"/>
      <c r="EQ23" s="715"/>
      <c r="ER23" s="715"/>
      <c r="ES23" s="715"/>
      <c r="ET23" s="715"/>
      <c r="EU23" s="715"/>
      <c r="EV23" s="715"/>
      <c r="EW23" s="715"/>
      <c r="EX23" s="715"/>
      <c r="EY23" s="715"/>
      <c r="EZ23" s="715"/>
      <c r="FA23" s="715"/>
      <c r="FB23" s="715"/>
      <c r="FC23" s="715"/>
      <c r="FD23" s="715"/>
      <c r="FE23" s="715"/>
      <c r="FF23" s="715"/>
      <c r="FG23" s="715"/>
      <c r="FH23" s="715"/>
      <c r="FI23" s="715"/>
      <c r="FJ23" s="715"/>
      <c r="FK23" s="715"/>
      <c r="FL23" s="715"/>
      <c r="FM23" s="715"/>
      <c r="FN23" s="715"/>
      <c r="FO23" s="715"/>
      <c r="FP23" s="820"/>
      <c r="FQ23" s="820"/>
      <c r="FR23" s="820"/>
      <c r="FS23" s="820"/>
      <c r="FT23" s="820"/>
      <c r="FU23" s="820"/>
      <c r="FV23" s="820"/>
      <c r="FW23" s="820"/>
      <c r="FX23" s="820"/>
      <c r="FY23" s="820"/>
      <c r="FZ23" s="820"/>
      <c r="GA23" s="820"/>
      <c r="GB23" s="820"/>
      <c r="GC23" s="820"/>
      <c r="GD23" s="820"/>
      <c r="GE23" s="820"/>
      <c r="GF23" s="820"/>
      <c r="GG23" s="820"/>
      <c r="GH23" s="820"/>
      <c r="GI23" s="820"/>
      <c r="GJ23" s="820"/>
      <c r="GK23" s="820"/>
      <c r="GL23" s="820"/>
      <c r="GM23" s="820"/>
      <c r="GN23" s="820"/>
      <c r="GO23" s="820"/>
      <c r="GP23" s="820"/>
      <c r="GQ23" s="820"/>
      <c r="GR23" s="820"/>
      <c r="GS23" s="820"/>
      <c r="GT23" s="820"/>
      <c r="GU23" s="820"/>
      <c r="GV23" s="820"/>
      <c r="GW23" s="820"/>
      <c r="GX23" s="820"/>
      <c r="GY23" s="820"/>
      <c r="GZ23" s="820"/>
      <c r="HA23" s="820"/>
      <c r="HB23" s="820"/>
      <c r="HC23" s="820"/>
      <c r="HD23" s="820"/>
      <c r="HE23" s="820"/>
      <c r="HF23" s="820"/>
      <c r="HG23" s="820"/>
      <c r="HH23" s="820"/>
      <c r="HI23" s="815"/>
      <c r="HJ23" s="815"/>
      <c r="HK23" s="815"/>
      <c r="HL23" s="815"/>
      <c r="HM23" s="815"/>
      <c r="HN23" s="815"/>
      <c r="HO23" s="815"/>
      <c r="HP23" s="815"/>
      <c r="HQ23" s="815"/>
      <c r="HR23" s="815"/>
      <c r="HS23" s="815"/>
      <c r="HT23" s="815"/>
      <c r="HU23" s="815"/>
      <c r="HV23" s="815"/>
      <c r="HW23" s="815"/>
      <c r="HX23" s="815"/>
    </row>
    <row r="24" spans="1:232" s="492" customFormat="1" ht="31.5" customHeight="1" x14ac:dyDescent="0.2">
      <c r="A24" s="440">
        <v>260</v>
      </c>
      <c r="B24" s="493">
        <v>8</v>
      </c>
      <c r="C24" s="98"/>
      <c r="D24" s="98" t="s">
        <v>49</v>
      </c>
      <c r="E24" s="162" t="s">
        <v>11</v>
      </c>
      <c r="F24" s="98" t="s">
        <v>163</v>
      </c>
      <c r="G24" s="441">
        <v>11</v>
      </c>
      <c r="H24" s="442" t="s">
        <v>150</v>
      </c>
      <c r="I24" s="443" t="s">
        <v>139</v>
      </c>
      <c r="J24" s="442" t="s">
        <v>150</v>
      </c>
      <c r="K24" s="444">
        <v>1958</v>
      </c>
      <c r="L24" s="445" t="s">
        <v>200</v>
      </c>
      <c r="M24" s="446" t="s">
        <v>205</v>
      </c>
      <c r="N24" s="447"/>
      <c r="O24" s="448" t="e">
        <v>#N/A</v>
      </c>
      <c r="P24" s="449"/>
      <c r="Q24" s="450" t="e">
        <v>#N/A</v>
      </c>
      <c r="R24" s="617"/>
      <c r="S24" s="452" t="s">
        <v>37</v>
      </c>
      <c r="T24" s="453" t="s">
        <v>87</v>
      </c>
      <c r="U24" s="454" t="s">
        <v>22</v>
      </c>
      <c r="V24" s="494" t="s">
        <v>188</v>
      </c>
      <c r="W24" s="556" t="s">
        <v>193</v>
      </c>
      <c r="X24" s="623" t="s">
        <v>191</v>
      </c>
      <c r="Y24" s="455" t="s">
        <v>193</v>
      </c>
      <c r="Z24" s="455" t="s">
        <v>191</v>
      </c>
      <c r="AA24" s="269" t="s">
        <v>180</v>
      </c>
      <c r="AB24" s="456">
        <v>3</v>
      </c>
      <c r="AC24" s="457" t="s">
        <v>150</v>
      </c>
      <c r="AD24" s="458">
        <v>6</v>
      </c>
      <c r="AE24" s="459">
        <v>6.92</v>
      </c>
      <c r="AF24" s="460"/>
      <c r="AG24" s="460"/>
      <c r="AH24" s="461" t="s">
        <v>139</v>
      </c>
      <c r="AI24" s="462" t="s">
        <v>150</v>
      </c>
      <c r="AJ24" s="463" t="s">
        <v>140</v>
      </c>
      <c r="AK24" s="462" t="s">
        <v>150</v>
      </c>
      <c r="AL24" s="464">
        <v>2015</v>
      </c>
      <c r="AM24" s="465"/>
      <c r="AN24" s="466"/>
      <c r="AO24" s="467">
        <v>4</v>
      </c>
      <c r="AP24" s="468" t="s">
        <v>150</v>
      </c>
      <c r="AQ24" s="469">
        <v>6</v>
      </c>
      <c r="AR24" s="266">
        <v>7.28</v>
      </c>
      <c r="AS24" s="470"/>
      <c r="AT24" s="471" t="s">
        <v>139</v>
      </c>
      <c r="AU24" s="472" t="s">
        <v>150</v>
      </c>
      <c r="AV24" s="473" t="s">
        <v>140</v>
      </c>
      <c r="AW24" s="472" t="s">
        <v>150</v>
      </c>
      <c r="AX24" s="474">
        <v>2018</v>
      </c>
      <c r="AY24" s="475"/>
      <c r="AZ24" s="476">
        <v>2.1800000000000002</v>
      </c>
      <c r="BA24" s="267">
        <v>3</v>
      </c>
      <c r="BB24" s="477">
        <v>-24218</v>
      </c>
      <c r="BC24" s="268">
        <v>6.2</v>
      </c>
      <c r="BD24" s="268">
        <v>0.36</v>
      </c>
      <c r="BE24" s="478" t="s">
        <v>181</v>
      </c>
      <c r="BF24" s="479">
        <v>35</v>
      </c>
      <c r="BG24" s="480" t="s">
        <v>134</v>
      </c>
      <c r="BH24" s="481" t="s">
        <v>139</v>
      </c>
      <c r="BI24" s="482" t="s">
        <v>150</v>
      </c>
      <c r="BJ24" s="495">
        <v>3</v>
      </c>
      <c r="BK24" s="483" t="s">
        <v>150</v>
      </c>
      <c r="BL24" s="484">
        <v>2017</v>
      </c>
      <c r="BM24" s="485"/>
      <c r="BN24" s="486"/>
      <c r="BO24" s="487">
        <v>36</v>
      </c>
      <c r="BP24" s="488" t="s">
        <v>134</v>
      </c>
      <c r="BQ24" s="489" t="s">
        <v>139</v>
      </c>
      <c r="BR24" s="472" t="s">
        <v>150</v>
      </c>
      <c r="BS24" s="490">
        <v>3</v>
      </c>
      <c r="BT24" s="491" t="s">
        <v>150</v>
      </c>
      <c r="BU24" s="51">
        <v>2018</v>
      </c>
      <c r="BV24" s="708"/>
      <c r="BW24" s="721"/>
      <c r="BX24" s="722">
        <v>-24219</v>
      </c>
      <c r="BY24" s="722" t="s">
        <v>64</v>
      </c>
      <c r="BZ24" s="723" t="s">
        <v>272</v>
      </c>
      <c r="CA24" s="724" t="s">
        <v>151</v>
      </c>
      <c r="CB24" s="725" t="s">
        <v>90</v>
      </c>
      <c r="CC24" s="725">
        <v>24242</v>
      </c>
      <c r="CD24" s="726" t="s">
        <v>111</v>
      </c>
      <c r="CE24" s="726">
        <v>2015</v>
      </c>
      <c r="CF24" s="715"/>
      <c r="CG24" s="726"/>
      <c r="CH24" s="715"/>
      <c r="CI24" s="726" t="s">
        <v>64</v>
      </c>
      <c r="CJ24" s="721" t="s">
        <v>80</v>
      </c>
      <c r="CK24" s="721">
        <v>5</v>
      </c>
      <c r="CL24" s="726">
        <v>2012</v>
      </c>
      <c r="CM24" s="721"/>
      <c r="CN24" s="721"/>
      <c r="CO24" s="721" t="s">
        <v>64</v>
      </c>
      <c r="CP24" s="721"/>
      <c r="CQ24" s="726"/>
      <c r="CR24" s="747"/>
      <c r="CS24" s="747"/>
      <c r="CT24" s="748" t="s">
        <v>32</v>
      </c>
      <c r="CU24" s="749" t="s">
        <v>14</v>
      </c>
      <c r="CV24" s="744">
        <v>2</v>
      </c>
      <c r="CW24" s="744">
        <v>2020</v>
      </c>
      <c r="CX24" s="744">
        <v>11</v>
      </c>
      <c r="CY24" s="744">
        <v>2019</v>
      </c>
      <c r="CZ24" s="744">
        <v>8</v>
      </c>
      <c r="DA24" s="744">
        <v>2019</v>
      </c>
      <c r="DB24" s="727" t="s">
        <v>64</v>
      </c>
      <c r="DC24" s="728" t="s">
        <v>278</v>
      </c>
      <c r="DD24" s="728">
        <v>7</v>
      </c>
      <c r="DE24" s="725">
        <v>744</v>
      </c>
      <c r="DF24" s="725">
        <v>-23485</v>
      </c>
      <c r="DG24" s="725">
        <v>-1958</v>
      </c>
      <c r="DH24" s="725" t="s">
        <v>177</v>
      </c>
      <c r="DI24" s="725"/>
      <c r="DJ24" s="725"/>
      <c r="DK24" s="722" t="s">
        <v>58</v>
      </c>
      <c r="DL24" s="721" t="s">
        <v>65</v>
      </c>
      <c r="DM24" s="726"/>
      <c r="DN24" s="726"/>
      <c r="DO24" s="726"/>
      <c r="DP24" s="726"/>
      <c r="DQ24" s="721" t="s">
        <v>116</v>
      </c>
      <c r="DR24" s="721"/>
      <c r="DS24" s="729"/>
      <c r="DT24" s="730"/>
      <c r="DU24" s="723"/>
      <c r="DV24" s="723"/>
      <c r="DW24" s="731" t="s">
        <v>139</v>
      </c>
      <c r="DX24" s="732" t="s">
        <v>150</v>
      </c>
      <c r="DY24" s="732" t="s">
        <v>140</v>
      </c>
      <c r="DZ24" s="732" t="s">
        <v>150</v>
      </c>
      <c r="EA24" s="733">
        <v>2013</v>
      </c>
      <c r="EB24" s="732">
        <v>0</v>
      </c>
      <c r="EC24" s="726" t="s">
        <v>64</v>
      </c>
      <c r="ED24" s="731" t="s">
        <v>139</v>
      </c>
      <c r="EE24" s="732" t="s">
        <v>150</v>
      </c>
      <c r="EF24" s="732" t="s">
        <v>140</v>
      </c>
      <c r="EG24" s="732" t="s">
        <v>150</v>
      </c>
      <c r="EH24" s="733">
        <v>2013</v>
      </c>
      <c r="EI24" s="726">
        <v>6.1</v>
      </c>
      <c r="EJ24" s="721" t="s">
        <v>64</v>
      </c>
      <c r="EK24" s="727" t="s">
        <v>32</v>
      </c>
      <c r="EL24" s="723"/>
      <c r="EM24" s="715"/>
      <c r="EN24" s="715"/>
      <c r="EO24" s="715"/>
      <c r="EP24" s="715"/>
      <c r="EQ24" s="715"/>
      <c r="ER24" s="715"/>
      <c r="ES24" s="715"/>
      <c r="ET24" s="715"/>
      <c r="EU24" s="715"/>
      <c r="EV24" s="715"/>
      <c r="EW24" s="715"/>
      <c r="EX24" s="715"/>
      <c r="EY24" s="715"/>
      <c r="EZ24" s="715"/>
      <c r="FA24" s="715"/>
      <c r="FB24" s="715"/>
      <c r="FC24" s="715"/>
      <c r="FD24" s="715"/>
      <c r="FE24" s="715"/>
      <c r="FF24" s="715"/>
      <c r="FG24" s="715"/>
      <c r="FH24" s="715"/>
      <c r="FI24" s="715"/>
      <c r="FJ24" s="715"/>
      <c r="FK24" s="715"/>
      <c r="FL24" s="715"/>
      <c r="FM24" s="715"/>
      <c r="FN24" s="715"/>
      <c r="FO24" s="715"/>
      <c r="FP24" s="820"/>
      <c r="FQ24" s="820"/>
      <c r="FR24" s="820"/>
      <c r="FS24" s="820"/>
      <c r="FT24" s="820"/>
      <c r="FU24" s="820"/>
      <c r="FV24" s="820"/>
      <c r="FW24" s="820"/>
      <c r="FX24" s="820"/>
      <c r="FY24" s="820"/>
      <c r="FZ24" s="820"/>
      <c r="GA24" s="820"/>
      <c r="GB24" s="820"/>
      <c r="GC24" s="820"/>
      <c r="GD24" s="820"/>
      <c r="GE24" s="820"/>
      <c r="GF24" s="820"/>
      <c r="GG24" s="820"/>
      <c r="GH24" s="820"/>
      <c r="GI24" s="820"/>
      <c r="GJ24" s="820"/>
      <c r="GK24" s="820"/>
      <c r="GL24" s="820"/>
      <c r="GM24" s="820"/>
      <c r="GN24" s="820"/>
      <c r="GO24" s="820"/>
      <c r="GP24" s="820"/>
      <c r="GQ24" s="820"/>
      <c r="GR24" s="820"/>
      <c r="GS24" s="820"/>
      <c r="GT24" s="820"/>
      <c r="GU24" s="820"/>
      <c r="GV24" s="820"/>
      <c r="GW24" s="820"/>
      <c r="GX24" s="820"/>
      <c r="GY24" s="820"/>
      <c r="GZ24" s="820"/>
      <c r="HA24" s="820"/>
      <c r="HB24" s="820"/>
      <c r="HC24" s="820"/>
      <c r="HD24" s="820"/>
      <c r="HE24" s="820"/>
      <c r="HF24" s="820"/>
      <c r="HG24" s="820"/>
      <c r="HH24" s="820"/>
      <c r="HI24" s="815"/>
      <c r="HJ24" s="815"/>
      <c r="HK24" s="815"/>
      <c r="HL24" s="815"/>
      <c r="HM24" s="815"/>
      <c r="HN24" s="815"/>
      <c r="HO24" s="815"/>
      <c r="HP24" s="815"/>
      <c r="HQ24" s="815"/>
      <c r="HR24" s="815"/>
      <c r="HS24" s="815"/>
      <c r="HT24" s="815"/>
      <c r="HU24" s="815"/>
      <c r="HV24" s="815"/>
      <c r="HW24" s="815"/>
      <c r="HX24" s="815"/>
    </row>
    <row r="25" spans="1:232" s="492" customFormat="1" ht="31.5" customHeight="1" x14ac:dyDescent="0.2">
      <c r="A25" s="440">
        <v>269</v>
      </c>
      <c r="B25" s="493">
        <v>9</v>
      </c>
      <c r="C25" s="98"/>
      <c r="D25" s="98" t="s">
        <v>49</v>
      </c>
      <c r="E25" s="162" t="s">
        <v>1</v>
      </c>
      <c r="F25" s="98" t="s">
        <v>163</v>
      </c>
      <c r="G25" s="441" t="s">
        <v>98</v>
      </c>
      <c r="H25" s="442" t="s">
        <v>150</v>
      </c>
      <c r="I25" s="443" t="s">
        <v>146</v>
      </c>
      <c r="J25" s="442" t="s">
        <v>150</v>
      </c>
      <c r="K25" s="444">
        <v>1981</v>
      </c>
      <c r="L25" s="445" t="s">
        <v>200</v>
      </c>
      <c r="M25" s="446" t="s">
        <v>205</v>
      </c>
      <c r="N25" s="447"/>
      <c r="O25" s="448" t="e">
        <v>#N/A</v>
      </c>
      <c r="P25" s="449"/>
      <c r="Q25" s="450" t="e">
        <v>#N/A</v>
      </c>
      <c r="R25" s="617" t="s">
        <v>47</v>
      </c>
      <c r="S25" s="452" t="s">
        <v>37</v>
      </c>
      <c r="T25" s="453" t="s">
        <v>21</v>
      </c>
      <c r="U25" s="454" t="s">
        <v>64</v>
      </c>
      <c r="V25" s="494" t="s">
        <v>188</v>
      </c>
      <c r="W25" s="556" t="s">
        <v>194</v>
      </c>
      <c r="X25" s="623" t="s">
        <v>190</v>
      </c>
      <c r="Y25" s="455" t="s">
        <v>194</v>
      </c>
      <c r="Z25" s="455" t="s">
        <v>190</v>
      </c>
      <c r="AA25" s="269" t="s">
        <v>180</v>
      </c>
      <c r="AB25" s="456">
        <v>4</v>
      </c>
      <c r="AC25" s="457" t="s">
        <v>150</v>
      </c>
      <c r="AD25" s="458">
        <v>9</v>
      </c>
      <c r="AE25" s="459">
        <v>3.33</v>
      </c>
      <c r="AF25" s="460"/>
      <c r="AG25" s="460"/>
      <c r="AH25" s="461"/>
      <c r="AI25" s="462"/>
      <c r="AJ25" s="463" t="s">
        <v>144</v>
      </c>
      <c r="AK25" s="462" t="s">
        <v>150</v>
      </c>
      <c r="AL25" s="464">
        <v>2015</v>
      </c>
      <c r="AM25" s="465"/>
      <c r="AN25" s="466"/>
      <c r="AO25" s="467">
        <v>5</v>
      </c>
      <c r="AP25" s="468" t="s">
        <v>150</v>
      </c>
      <c r="AQ25" s="469">
        <v>9</v>
      </c>
      <c r="AR25" s="266">
        <v>3.66</v>
      </c>
      <c r="AS25" s="470"/>
      <c r="AT25" s="471" t="s">
        <v>139</v>
      </c>
      <c r="AU25" s="472" t="s">
        <v>150</v>
      </c>
      <c r="AV25" s="473" t="s">
        <v>144</v>
      </c>
      <c r="AW25" s="472" t="s">
        <v>150</v>
      </c>
      <c r="AX25" s="474">
        <v>2018</v>
      </c>
      <c r="AY25" s="475" t="s">
        <v>81</v>
      </c>
      <c r="AZ25" s="476">
        <v>3</v>
      </c>
      <c r="BA25" s="267">
        <v>3</v>
      </c>
      <c r="BB25" s="477">
        <v>-24219</v>
      </c>
      <c r="BC25" s="268">
        <v>2.34</v>
      </c>
      <c r="BD25" s="268">
        <v>0.33</v>
      </c>
      <c r="BE25" s="478" t="s">
        <v>181</v>
      </c>
      <c r="BF25" s="479">
        <v>10</v>
      </c>
      <c r="BG25" s="480" t="s">
        <v>134</v>
      </c>
      <c r="BH25" s="481" t="s">
        <v>139</v>
      </c>
      <c r="BI25" s="482" t="s">
        <v>150</v>
      </c>
      <c r="BJ25" s="495">
        <v>3</v>
      </c>
      <c r="BK25" s="483" t="s">
        <v>150</v>
      </c>
      <c r="BL25" s="484">
        <v>2017</v>
      </c>
      <c r="BM25" s="485"/>
      <c r="BN25" s="486"/>
      <c r="BO25" s="487">
        <v>11</v>
      </c>
      <c r="BP25" s="488" t="s">
        <v>134</v>
      </c>
      <c r="BQ25" s="489" t="s">
        <v>139</v>
      </c>
      <c r="BR25" s="472" t="s">
        <v>150</v>
      </c>
      <c r="BS25" s="490">
        <v>3</v>
      </c>
      <c r="BT25" s="491" t="s">
        <v>150</v>
      </c>
      <c r="BU25" s="51">
        <v>2018</v>
      </c>
      <c r="BV25" s="708"/>
      <c r="BW25" s="721"/>
      <c r="BX25" s="722">
        <v>-24219</v>
      </c>
      <c r="BY25" s="722" t="s">
        <v>64</v>
      </c>
      <c r="BZ25" s="723" t="s">
        <v>272</v>
      </c>
      <c r="CA25" s="724" t="s">
        <v>151</v>
      </c>
      <c r="CB25" s="725" t="s">
        <v>90</v>
      </c>
      <c r="CC25" s="725">
        <v>24243</v>
      </c>
      <c r="CD25" s="726" t="s">
        <v>111</v>
      </c>
      <c r="CE25" s="726">
        <v>2012</v>
      </c>
      <c r="CF25" s="715" t="s">
        <v>190</v>
      </c>
      <c r="CG25" s="726"/>
      <c r="CH25" s="715"/>
      <c r="CI25" s="726" t="s">
        <v>91</v>
      </c>
      <c r="CJ25" s="721" t="s">
        <v>64</v>
      </c>
      <c r="CK25" s="721"/>
      <c r="CL25" s="726"/>
      <c r="CM25" s="721"/>
      <c r="CN25" s="721"/>
      <c r="CO25" s="721" t="s">
        <v>64</v>
      </c>
      <c r="CP25" s="721"/>
      <c r="CQ25" s="726"/>
      <c r="CR25" s="747"/>
      <c r="CS25" s="747"/>
      <c r="CT25" s="748" t="s">
        <v>32</v>
      </c>
      <c r="CU25" s="749" t="s">
        <v>14</v>
      </c>
      <c r="CV25" s="744">
        <v>10</v>
      </c>
      <c r="CW25" s="744">
        <v>2036</v>
      </c>
      <c r="CX25" s="744">
        <v>7</v>
      </c>
      <c r="CY25" s="744">
        <v>2036</v>
      </c>
      <c r="CZ25" s="744">
        <v>4</v>
      </c>
      <c r="DA25" s="744">
        <v>2036</v>
      </c>
      <c r="DB25" s="727" t="s">
        <v>64</v>
      </c>
      <c r="DC25" s="728" t="s">
        <v>57</v>
      </c>
      <c r="DD25" s="728"/>
      <c r="DE25" s="725">
        <v>660</v>
      </c>
      <c r="DF25" s="725">
        <v>-23769</v>
      </c>
      <c r="DG25" s="725">
        <v>-1981</v>
      </c>
      <c r="DH25" s="725" t="s">
        <v>177</v>
      </c>
      <c r="DI25" s="725"/>
      <c r="DJ25" s="725"/>
      <c r="DK25" s="722" t="s">
        <v>58</v>
      </c>
      <c r="DL25" s="721" t="s">
        <v>59</v>
      </c>
      <c r="DM25" s="726">
        <v>2012</v>
      </c>
      <c r="DN25" s="726"/>
      <c r="DO25" s="726"/>
      <c r="DP25" s="726"/>
      <c r="DQ25" s="721"/>
      <c r="DR25" s="721"/>
      <c r="DS25" s="729"/>
      <c r="DT25" s="730" t="s">
        <v>178</v>
      </c>
      <c r="DU25" s="723" t="s">
        <v>88</v>
      </c>
      <c r="DV25" s="723" t="s">
        <v>47</v>
      </c>
      <c r="DW25" s="731" t="s">
        <v>139</v>
      </c>
      <c r="DX25" s="732" t="s">
        <v>150</v>
      </c>
      <c r="DY25" s="732" t="s">
        <v>144</v>
      </c>
      <c r="DZ25" s="732" t="s">
        <v>150</v>
      </c>
      <c r="EA25" s="733">
        <v>2012</v>
      </c>
      <c r="EB25" s="732">
        <v>0</v>
      </c>
      <c r="EC25" s="726" t="s">
        <v>64</v>
      </c>
      <c r="ED25" s="731" t="s">
        <v>139</v>
      </c>
      <c r="EE25" s="732" t="s">
        <v>150</v>
      </c>
      <c r="EF25" s="732" t="s">
        <v>144</v>
      </c>
      <c r="EG25" s="732" t="s">
        <v>150</v>
      </c>
      <c r="EH25" s="733">
        <v>2012</v>
      </c>
      <c r="EI25" s="726"/>
      <c r="EJ25" s="721" t="s">
        <v>64</v>
      </c>
      <c r="EK25" s="727" t="s">
        <v>32</v>
      </c>
      <c r="EL25" s="723"/>
      <c r="EM25" s="715"/>
      <c r="EN25" s="715"/>
      <c r="EO25" s="715"/>
      <c r="EP25" s="715"/>
      <c r="EQ25" s="715"/>
      <c r="ER25" s="715"/>
      <c r="ES25" s="715"/>
      <c r="ET25" s="715"/>
      <c r="EU25" s="715"/>
      <c r="EV25" s="715"/>
      <c r="EW25" s="715"/>
      <c r="EX25" s="715"/>
      <c r="EY25" s="715"/>
      <c r="EZ25" s="715"/>
      <c r="FA25" s="715"/>
      <c r="FB25" s="715"/>
      <c r="FC25" s="715"/>
      <c r="FD25" s="715"/>
      <c r="FE25" s="715"/>
      <c r="FF25" s="715"/>
      <c r="FG25" s="715"/>
      <c r="FH25" s="715"/>
      <c r="FI25" s="715"/>
      <c r="FJ25" s="715"/>
      <c r="FK25" s="715"/>
      <c r="FL25" s="715"/>
      <c r="FM25" s="715"/>
      <c r="FN25" s="715"/>
      <c r="FO25" s="715"/>
      <c r="FP25" s="820"/>
      <c r="FQ25" s="820"/>
      <c r="FR25" s="820"/>
      <c r="FS25" s="820"/>
      <c r="FT25" s="820"/>
      <c r="FU25" s="820"/>
      <c r="FV25" s="820"/>
      <c r="FW25" s="820"/>
      <c r="FX25" s="820"/>
      <c r="FY25" s="820"/>
      <c r="FZ25" s="820"/>
      <c r="GA25" s="820"/>
      <c r="GB25" s="820"/>
      <c r="GC25" s="820"/>
      <c r="GD25" s="820"/>
      <c r="GE25" s="820"/>
      <c r="GF25" s="820"/>
      <c r="GG25" s="820"/>
      <c r="GH25" s="820"/>
      <c r="GI25" s="820"/>
      <c r="GJ25" s="820"/>
      <c r="GK25" s="820"/>
      <c r="GL25" s="820"/>
      <c r="GM25" s="820"/>
      <c r="GN25" s="820"/>
      <c r="GO25" s="820"/>
      <c r="GP25" s="820"/>
      <c r="GQ25" s="820"/>
      <c r="GR25" s="820"/>
      <c r="GS25" s="820"/>
      <c r="GT25" s="820"/>
      <c r="GU25" s="820"/>
      <c r="GV25" s="820"/>
      <c r="GW25" s="820"/>
      <c r="GX25" s="820"/>
      <c r="GY25" s="820"/>
      <c r="GZ25" s="820"/>
      <c r="HA25" s="820"/>
      <c r="HB25" s="820"/>
      <c r="HC25" s="820"/>
      <c r="HD25" s="820"/>
      <c r="HE25" s="820"/>
      <c r="HF25" s="820"/>
      <c r="HG25" s="820"/>
      <c r="HH25" s="820"/>
      <c r="HI25" s="815"/>
      <c r="HJ25" s="815"/>
      <c r="HK25" s="815"/>
      <c r="HL25" s="815"/>
      <c r="HM25" s="815"/>
      <c r="HN25" s="815"/>
      <c r="HO25" s="815"/>
      <c r="HP25" s="815"/>
      <c r="HQ25" s="815"/>
      <c r="HR25" s="815"/>
      <c r="HS25" s="815"/>
      <c r="HT25" s="815"/>
      <c r="HU25" s="815"/>
      <c r="HV25" s="815"/>
      <c r="HW25" s="815"/>
      <c r="HX25" s="815"/>
    </row>
    <row r="26" spans="1:232" s="492" customFormat="1" ht="31.5" customHeight="1" x14ac:dyDescent="0.2">
      <c r="A26" s="440">
        <v>270</v>
      </c>
      <c r="B26" s="493">
        <v>10</v>
      </c>
      <c r="C26" s="98"/>
      <c r="D26" s="98" t="s">
        <v>49</v>
      </c>
      <c r="E26" s="162" t="s">
        <v>31</v>
      </c>
      <c r="F26" s="98" t="s">
        <v>163</v>
      </c>
      <c r="G26" s="441" t="s">
        <v>103</v>
      </c>
      <c r="H26" s="442" t="s">
        <v>150</v>
      </c>
      <c r="I26" s="443" t="s">
        <v>157</v>
      </c>
      <c r="J26" s="442" t="s">
        <v>150</v>
      </c>
      <c r="K26" s="444">
        <v>1977</v>
      </c>
      <c r="L26" s="445" t="s">
        <v>200</v>
      </c>
      <c r="M26" s="446" t="s">
        <v>205</v>
      </c>
      <c r="N26" s="447"/>
      <c r="O26" s="448" t="e">
        <v>#N/A</v>
      </c>
      <c r="P26" s="449"/>
      <c r="Q26" s="450" t="e">
        <v>#N/A</v>
      </c>
      <c r="R26" s="617" t="s">
        <v>153</v>
      </c>
      <c r="S26" s="452" t="s">
        <v>37</v>
      </c>
      <c r="T26" s="453" t="s">
        <v>21</v>
      </c>
      <c r="U26" s="454" t="s">
        <v>64</v>
      </c>
      <c r="V26" s="494" t="s">
        <v>188</v>
      </c>
      <c r="W26" s="556" t="s">
        <v>194</v>
      </c>
      <c r="X26" s="623" t="s">
        <v>190</v>
      </c>
      <c r="Y26" s="455" t="s">
        <v>194</v>
      </c>
      <c r="Z26" s="455" t="s">
        <v>190</v>
      </c>
      <c r="AA26" s="269" t="s">
        <v>180</v>
      </c>
      <c r="AB26" s="456">
        <v>5</v>
      </c>
      <c r="AC26" s="457" t="s">
        <v>150</v>
      </c>
      <c r="AD26" s="458">
        <v>9</v>
      </c>
      <c r="AE26" s="459">
        <v>3.66</v>
      </c>
      <c r="AF26" s="460"/>
      <c r="AG26" s="460"/>
      <c r="AH26" s="461"/>
      <c r="AI26" s="462"/>
      <c r="AJ26" s="463"/>
      <c r="AK26" s="462"/>
      <c r="AL26" s="464"/>
      <c r="AM26" s="465"/>
      <c r="AN26" s="466"/>
      <c r="AO26" s="467">
        <v>6</v>
      </c>
      <c r="AP26" s="468" t="s">
        <v>150</v>
      </c>
      <c r="AQ26" s="469">
        <v>9</v>
      </c>
      <c r="AR26" s="266">
        <v>3.99</v>
      </c>
      <c r="AS26" s="470"/>
      <c r="AT26" s="471" t="s">
        <v>139</v>
      </c>
      <c r="AU26" s="472" t="s">
        <v>150</v>
      </c>
      <c r="AV26" s="473" t="s">
        <v>147</v>
      </c>
      <c r="AW26" s="472" t="s">
        <v>150</v>
      </c>
      <c r="AX26" s="474">
        <v>2016</v>
      </c>
      <c r="AY26" s="475"/>
      <c r="AZ26" s="476"/>
      <c r="BA26" s="267">
        <v>3</v>
      </c>
      <c r="BB26" s="477">
        <v>-24204</v>
      </c>
      <c r="BC26" s="268">
        <v>2.34</v>
      </c>
      <c r="BD26" s="268">
        <v>0.33</v>
      </c>
      <c r="BE26" s="478" t="s">
        <v>181</v>
      </c>
      <c r="BF26" s="479">
        <v>15</v>
      </c>
      <c r="BG26" s="480" t="s">
        <v>134</v>
      </c>
      <c r="BH26" s="481" t="s">
        <v>139</v>
      </c>
      <c r="BI26" s="482" t="s">
        <v>150</v>
      </c>
      <c r="BJ26" s="495">
        <v>3</v>
      </c>
      <c r="BK26" s="483" t="s">
        <v>150</v>
      </c>
      <c r="BL26" s="484">
        <v>2017</v>
      </c>
      <c r="BM26" s="485"/>
      <c r="BN26" s="486"/>
      <c r="BO26" s="487">
        <v>16</v>
      </c>
      <c r="BP26" s="488" t="s">
        <v>134</v>
      </c>
      <c r="BQ26" s="489" t="s">
        <v>139</v>
      </c>
      <c r="BR26" s="472" t="s">
        <v>150</v>
      </c>
      <c r="BS26" s="490">
        <v>3</v>
      </c>
      <c r="BT26" s="491" t="s">
        <v>150</v>
      </c>
      <c r="BU26" s="51">
        <v>2018</v>
      </c>
      <c r="BV26" s="708"/>
      <c r="BW26" s="721"/>
      <c r="BX26" s="722">
        <v>-24219</v>
      </c>
      <c r="BY26" s="722" t="s">
        <v>64</v>
      </c>
      <c r="BZ26" s="723" t="s">
        <v>272</v>
      </c>
      <c r="CA26" s="724" t="s">
        <v>151</v>
      </c>
      <c r="CB26" s="725" t="s">
        <v>90</v>
      </c>
      <c r="CC26" s="725">
        <v>24228</v>
      </c>
      <c r="CD26" s="726" t="s">
        <v>32</v>
      </c>
      <c r="CE26" s="726"/>
      <c r="CF26" s="715"/>
      <c r="CG26" s="726"/>
      <c r="CH26" s="715"/>
      <c r="CI26" s="726" t="s">
        <v>64</v>
      </c>
      <c r="CJ26" s="721" t="s">
        <v>64</v>
      </c>
      <c r="CK26" s="721"/>
      <c r="CL26" s="726"/>
      <c r="CM26" s="721"/>
      <c r="CN26" s="721"/>
      <c r="CO26" s="721" t="s">
        <v>64</v>
      </c>
      <c r="CP26" s="721"/>
      <c r="CQ26" s="726"/>
      <c r="CR26" s="747"/>
      <c r="CS26" s="747"/>
      <c r="CT26" s="748" t="s">
        <v>32</v>
      </c>
      <c r="CU26" s="749" t="s">
        <v>14</v>
      </c>
      <c r="CV26" s="744">
        <v>12</v>
      </c>
      <c r="CW26" s="744">
        <v>2032</v>
      </c>
      <c r="CX26" s="744">
        <v>9</v>
      </c>
      <c r="CY26" s="744">
        <v>2032</v>
      </c>
      <c r="CZ26" s="744">
        <v>6</v>
      </c>
      <c r="DA26" s="744">
        <v>2032</v>
      </c>
      <c r="DB26" s="727" t="s">
        <v>64</v>
      </c>
      <c r="DC26" s="728" t="s">
        <v>57</v>
      </c>
      <c r="DD26" s="728"/>
      <c r="DE26" s="725">
        <v>660</v>
      </c>
      <c r="DF26" s="725">
        <v>-23723</v>
      </c>
      <c r="DG26" s="725">
        <v>-1977</v>
      </c>
      <c r="DH26" s="725" t="s">
        <v>177</v>
      </c>
      <c r="DI26" s="725"/>
      <c r="DJ26" s="725"/>
      <c r="DK26" s="722" t="s">
        <v>58</v>
      </c>
      <c r="DL26" s="721" t="s">
        <v>65</v>
      </c>
      <c r="DM26" s="726"/>
      <c r="DN26" s="726"/>
      <c r="DO26" s="726"/>
      <c r="DP26" s="726"/>
      <c r="DQ26" s="721"/>
      <c r="DR26" s="721"/>
      <c r="DS26" s="729"/>
      <c r="DT26" s="730"/>
      <c r="DU26" s="723"/>
      <c r="DV26" s="723" t="s">
        <v>153</v>
      </c>
      <c r="DW26" s="731" t="s">
        <v>139</v>
      </c>
      <c r="DX26" s="732" t="s">
        <v>150</v>
      </c>
      <c r="DY26" s="732" t="s">
        <v>147</v>
      </c>
      <c r="DZ26" s="732" t="s">
        <v>150</v>
      </c>
      <c r="EA26" s="733">
        <v>2013</v>
      </c>
      <c r="EB26" s="732">
        <v>0</v>
      </c>
      <c r="EC26" s="726" t="s">
        <v>64</v>
      </c>
      <c r="ED26" s="731" t="s">
        <v>139</v>
      </c>
      <c r="EE26" s="732" t="s">
        <v>150</v>
      </c>
      <c r="EF26" s="732" t="s">
        <v>147</v>
      </c>
      <c r="EG26" s="732" t="s">
        <v>150</v>
      </c>
      <c r="EH26" s="733">
        <v>2013</v>
      </c>
      <c r="EI26" s="726"/>
      <c r="EJ26" s="721" t="s">
        <v>64</v>
      </c>
      <c r="EK26" s="727" t="s">
        <v>32</v>
      </c>
      <c r="EL26" s="723"/>
      <c r="EM26" s="715"/>
      <c r="EN26" s="715"/>
      <c r="EO26" s="715"/>
      <c r="EP26" s="715"/>
      <c r="EQ26" s="715"/>
      <c r="ER26" s="715"/>
      <c r="ES26" s="715"/>
      <c r="ET26" s="715"/>
      <c r="EU26" s="715"/>
      <c r="EV26" s="715"/>
      <c r="EW26" s="715"/>
      <c r="EX26" s="715"/>
      <c r="EY26" s="715"/>
      <c r="EZ26" s="715"/>
      <c r="FA26" s="715"/>
      <c r="FB26" s="715"/>
      <c r="FC26" s="715"/>
      <c r="FD26" s="715"/>
      <c r="FE26" s="715"/>
      <c r="FF26" s="715"/>
      <c r="FG26" s="715"/>
      <c r="FH26" s="715"/>
      <c r="FI26" s="715"/>
      <c r="FJ26" s="715"/>
      <c r="FK26" s="715"/>
      <c r="FL26" s="715"/>
      <c r="FM26" s="715"/>
      <c r="FN26" s="715"/>
      <c r="FO26" s="715"/>
      <c r="FP26" s="820"/>
      <c r="FQ26" s="820"/>
      <c r="FR26" s="820"/>
      <c r="FS26" s="820"/>
      <c r="FT26" s="820"/>
      <c r="FU26" s="820"/>
      <c r="FV26" s="820"/>
      <c r="FW26" s="820"/>
      <c r="FX26" s="820"/>
      <c r="FY26" s="820"/>
      <c r="FZ26" s="820"/>
      <c r="GA26" s="820"/>
      <c r="GB26" s="820"/>
      <c r="GC26" s="820"/>
      <c r="GD26" s="820"/>
      <c r="GE26" s="820"/>
      <c r="GF26" s="820"/>
      <c r="GG26" s="820"/>
      <c r="GH26" s="820"/>
      <c r="GI26" s="820"/>
      <c r="GJ26" s="820"/>
      <c r="GK26" s="820"/>
      <c r="GL26" s="820"/>
      <c r="GM26" s="820"/>
      <c r="GN26" s="820"/>
      <c r="GO26" s="820"/>
      <c r="GP26" s="820"/>
      <c r="GQ26" s="820"/>
      <c r="GR26" s="820"/>
      <c r="GS26" s="820"/>
      <c r="GT26" s="820"/>
      <c r="GU26" s="820"/>
      <c r="GV26" s="820"/>
      <c r="GW26" s="820"/>
      <c r="GX26" s="820"/>
      <c r="GY26" s="820"/>
      <c r="GZ26" s="820"/>
      <c r="HA26" s="820"/>
      <c r="HB26" s="820"/>
      <c r="HC26" s="820"/>
      <c r="HD26" s="820"/>
      <c r="HE26" s="820"/>
      <c r="HF26" s="820"/>
      <c r="HG26" s="820"/>
      <c r="HH26" s="820"/>
      <c r="HI26" s="815"/>
      <c r="HJ26" s="815"/>
      <c r="HK26" s="815"/>
      <c r="HL26" s="815"/>
      <c r="HM26" s="815"/>
      <c r="HN26" s="815"/>
      <c r="HO26" s="815"/>
      <c r="HP26" s="815"/>
      <c r="HQ26" s="815"/>
      <c r="HR26" s="815"/>
      <c r="HS26" s="815"/>
      <c r="HT26" s="815"/>
      <c r="HU26" s="815"/>
      <c r="HV26" s="815"/>
      <c r="HW26" s="815"/>
      <c r="HX26" s="815"/>
    </row>
    <row r="27" spans="1:232" s="492" customFormat="1" ht="31.5" customHeight="1" x14ac:dyDescent="0.2">
      <c r="A27" s="440">
        <v>355</v>
      </c>
      <c r="B27" s="493">
        <v>11</v>
      </c>
      <c r="C27" s="98"/>
      <c r="D27" s="98" t="s">
        <v>48</v>
      </c>
      <c r="E27" s="162" t="s">
        <v>12</v>
      </c>
      <c r="F27" s="98" t="s">
        <v>162</v>
      </c>
      <c r="G27" s="441" t="s">
        <v>103</v>
      </c>
      <c r="H27" s="442" t="s">
        <v>150</v>
      </c>
      <c r="I27" s="443">
        <v>7</v>
      </c>
      <c r="J27" s="442" t="s">
        <v>150</v>
      </c>
      <c r="K27" s="444">
        <v>1974</v>
      </c>
      <c r="L27" s="445" t="s">
        <v>200</v>
      </c>
      <c r="M27" s="446" t="s">
        <v>205</v>
      </c>
      <c r="N27" s="447"/>
      <c r="O27" s="448" t="s">
        <v>18</v>
      </c>
      <c r="P27" s="449" t="s">
        <v>86</v>
      </c>
      <c r="Q27" s="450">
        <v>0.4</v>
      </c>
      <c r="R27" s="617" t="s">
        <v>212</v>
      </c>
      <c r="S27" s="452" t="s">
        <v>39</v>
      </c>
      <c r="T27" s="453" t="s">
        <v>21</v>
      </c>
      <c r="U27" s="454" t="s">
        <v>64</v>
      </c>
      <c r="V27" s="494" t="s">
        <v>188</v>
      </c>
      <c r="W27" s="556" t="s">
        <v>194</v>
      </c>
      <c r="X27" s="623" t="s">
        <v>190</v>
      </c>
      <c r="Y27" s="455" t="s">
        <v>194</v>
      </c>
      <c r="Z27" s="455" t="s">
        <v>190</v>
      </c>
      <c r="AA27" s="269" t="s">
        <v>180</v>
      </c>
      <c r="AB27" s="456">
        <v>6</v>
      </c>
      <c r="AC27" s="457" t="s">
        <v>150</v>
      </c>
      <c r="AD27" s="458">
        <v>9</v>
      </c>
      <c r="AE27" s="459">
        <v>3.99</v>
      </c>
      <c r="AF27" s="460"/>
      <c r="AG27" s="460"/>
      <c r="AH27" s="461"/>
      <c r="AI27" s="462"/>
      <c r="AJ27" s="463"/>
      <c r="AK27" s="462"/>
      <c r="AL27" s="464"/>
      <c r="AM27" s="465"/>
      <c r="AN27" s="466"/>
      <c r="AO27" s="467">
        <v>7</v>
      </c>
      <c r="AP27" s="468" t="s">
        <v>150</v>
      </c>
      <c r="AQ27" s="469">
        <v>9</v>
      </c>
      <c r="AR27" s="266">
        <v>4.32</v>
      </c>
      <c r="AS27" s="470"/>
      <c r="AT27" s="471" t="s">
        <v>139</v>
      </c>
      <c r="AU27" s="472" t="s">
        <v>150</v>
      </c>
      <c r="AV27" s="473" t="s">
        <v>144</v>
      </c>
      <c r="AW27" s="472" t="s">
        <v>150</v>
      </c>
      <c r="AX27" s="474">
        <v>2016</v>
      </c>
      <c r="AY27" s="475"/>
      <c r="AZ27" s="476"/>
      <c r="BA27" s="267">
        <v>3</v>
      </c>
      <c r="BB27" s="477">
        <v>-24195</v>
      </c>
      <c r="BC27" s="268">
        <v>2.34</v>
      </c>
      <c r="BD27" s="268">
        <v>0.33</v>
      </c>
      <c r="BE27" s="478" t="s">
        <v>181</v>
      </c>
      <c r="BF27" s="479">
        <v>12</v>
      </c>
      <c r="BG27" s="480" t="s">
        <v>134</v>
      </c>
      <c r="BH27" s="481" t="s">
        <v>139</v>
      </c>
      <c r="BI27" s="482" t="s">
        <v>150</v>
      </c>
      <c r="BJ27" s="495">
        <v>3</v>
      </c>
      <c r="BK27" s="483" t="s">
        <v>150</v>
      </c>
      <c r="BL27" s="484">
        <v>2017</v>
      </c>
      <c r="BM27" s="485"/>
      <c r="BN27" s="486"/>
      <c r="BO27" s="487">
        <v>13</v>
      </c>
      <c r="BP27" s="488" t="s">
        <v>134</v>
      </c>
      <c r="BQ27" s="489" t="s">
        <v>139</v>
      </c>
      <c r="BR27" s="472" t="s">
        <v>150</v>
      </c>
      <c r="BS27" s="490">
        <v>3</v>
      </c>
      <c r="BT27" s="491" t="s">
        <v>150</v>
      </c>
      <c r="BU27" s="51">
        <v>2018</v>
      </c>
      <c r="BV27" s="708"/>
      <c r="BW27" s="721"/>
      <c r="BX27" s="722">
        <v>-24219</v>
      </c>
      <c r="BY27" s="722" t="s">
        <v>64</v>
      </c>
      <c r="BZ27" s="723" t="s">
        <v>279</v>
      </c>
      <c r="CA27" s="724" t="s">
        <v>151</v>
      </c>
      <c r="CB27" s="725" t="s">
        <v>90</v>
      </c>
      <c r="CC27" s="725">
        <v>24219</v>
      </c>
      <c r="CD27" s="726" t="s">
        <v>32</v>
      </c>
      <c r="CE27" s="726"/>
      <c r="CF27" s="715"/>
      <c r="CG27" s="726"/>
      <c r="CH27" s="715"/>
      <c r="CI27" s="726" t="s">
        <v>64</v>
      </c>
      <c r="CJ27" s="721" t="s">
        <v>64</v>
      </c>
      <c r="CK27" s="721"/>
      <c r="CL27" s="726"/>
      <c r="CM27" s="721"/>
      <c r="CN27" s="721"/>
      <c r="CO27" s="721" t="s">
        <v>64</v>
      </c>
      <c r="CP27" s="721"/>
      <c r="CQ27" s="726"/>
      <c r="CR27" s="747"/>
      <c r="CS27" s="747"/>
      <c r="CT27" s="748" t="s">
        <v>32</v>
      </c>
      <c r="CU27" s="749" t="s">
        <v>14</v>
      </c>
      <c r="CV27" s="744">
        <v>8</v>
      </c>
      <c r="CW27" s="744">
        <v>2034</v>
      </c>
      <c r="CX27" s="744">
        <v>5</v>
      </c>
      <c r="CY27" s="744">
        <v>2034</v>
      </c>
      <c r="CZ27" s="744">
        <v>2</v>
      </c>
      <c r="DA27" s="744">
        <v>2034</v>
      </c>
      <c r="DB27" s="727" t="s">
        <v>64</v>
      </c>
      <c r="DC27" s="728" t="s">
        <v>57</v>
      </c>
      <c r="DD27" s="728"/>
      <c r="DE27" s="725">
        <v>720</v>
      </c>
      <c r="DF27" s="725">
        <v>-23683</v>
      </c>
      <c r="DG27" s="725">
        <v>-1974</v>
      </c>
      <c r="DH27" s="725" t="s">
        <v>176</v>
      </c>
      <c r="DI27" s="725"/>
      <c r="DJ27" s="725"/>
      <c r="DK27" s="722" t="s">
        <v>58</v>
      </c>
      <c r="DL27" s="721" t="s">
        <v>59</v>
      </c>
      <c r="DM27" s="726">
        <v>2008</v>
      </c>
      <c r="DN27" s="726"/>
      <c r="DO27" s="726"/>
      <c r="DP27" s="726"/>
      <c r="DQ27" s="721"/>
      <c r="DR27" s="721"/>
      <c r="DS27" s="729"/>
      <c r="DT27" s="730"/>
      <c r="DU27" s="723"/>
      <c r="DV27" s="723" t="s">
        <v>121</v>
      </c>
      <c r="DW27" s="731" t="s">
        <v>139</v>
      </c>
      <c r="DX27" s="732" t="s">
        <v>150</v>
      </c>
      <c r="DY27" s="732" t="s">
        <v>144</v>
      </c>
      <c r="DZ27" s="732" t="s">
        <v>150</v>
      </c>
      <c r="EA27" s="733">
        <v>2013</v>
      </c>
      <c r="EB27" s="732">
        <v>0</v>
      </c>
      <c r="EC27" s="726" t="s">
        <v>64</v>
      </c>
      <c r="ED27" s="731" t="s">
        <v>139</v>
      </c>
      <c r="EE27" s="732" t="s">
        <v>150</v>
      </c>
      <c r="EF27" s="732" t="s">
        <v>144</v>
      </c>
      <c r="EG27" s="732" t="s">
        <v>150</v>
      </c>
      <c r="EH27" s="733">
        <v>2013</v>
      </c>
      <c r="EI27" s="726"/>
      <c r="EJ27" s="721" t="s">
        <v>64</v>
      </c>
      <c r="EK27" s="727" t="s">
        <v>32</v>
      </c>
      <c r="EL27" s="723"/>
      <c r="EM27" s="715"/>
      <c r="EN27" s="715"/>
      <c r="EO27" s="715"/>
      <c r="EP27" s="715"/>
      <c r="EQ27" s="715"/>
      <c r="ER27" s="715"/>
      <c r="ES27" s="715"/>
      <c r="ET27" s="715"/>
      <c r="EU27" s="715"/>
      <c r="EV27" s="715"/>
      <c r="EW27" s="715"/>
      <c r="EX27" s="715"/>
      <c r="EY27" s="715"/>
      <c r="EZ27" s="715"/>
      <c r="FA27" s="715"/>
      <c r="FB27" s="715"/>
      <c r="FC27" s="715"/>
      <c r="FD27" s="715"/>
      <c r="FE27" s="715"/>
      <c r="FF27" s="715"/>
      <c r="FG27" s="715"/>
      <c r="FH27" s="715"/>
      <c r="FI27" s="715"/>
      <c r="FJ27" s="715"/>
      <c r="FK27" s="715"/>
      <c r="FL27" s="715"/>
      <c r="FM27" s="715"/>
      <c r="FN27" s="715"/>
      <c r="FO27" s="715"/>
      <c r="FP27" s="820"/>
      <c r="FQ27" s="820"/>
      <c r="FR27" s="820"/>
      <c r="FS27" s="820"/>
      <c r="FT27" s="820"/>
      <c r="FU27" s="820"/>
      <c r="FV27" s="820"/>
      <c r="FW27" s="820"/>
      <c r="FX27" s="820"/>
      <c r="FY27" s="820"/>
      <c r="FZ27" s="820"/>
      <c r="GA27" s="820"/>
      <c r="GB27" s="820"/>
      <c r="GC27" s="820"/>
      <c r="GD27" s="820"/>
      <c r="GE27" s="820"/>
      <c r="GF27" s="820"/>
      <c r="GG27" s="820"/>
      <c r="GH27" s="820"/>
      <c r="GI27" s="820"/>
      <c r="GJ27" s="820"/>
      <c r="GK27" s="820"/>
      <c r="GL27" s="820"/>
      <c r="GM27" s="820"/>
      <c r="GN27" s="820"/>
      <c r="GO27" s="820"/>
      <c r="GP27" s="820"/>
      <c r="GQ27" s="820"/>
      <c r="GR27" s="820"/>
      <c r="GS27" s="820"/>
      <c r="GT27" s="820"/>
      <c r="GU27" s="820"/>
      <c r="GV27" s="820"/>
      <c r="GW27" s="820"/>
      <c r="GX27" s="820"/>
      <c r="GY27" s="820"/>
      <c r="GZ27" s="820"/>
      <c r="HA27" s="820"/>
      <c r="HB27" s="820"/>
      <c r="HC27" s="820"/>
      <c r="HD27" s="820"/>
      <c r="HE27" s="820"/>
      <c r="HF27" s="820"/>
      <c r="HG27" s="820"/>
      <c r="HH27" s="820"/>
      <c r="HI27" s="815"/>
      <c r="HJ27" s="815"/>
      <c r="HK27" s="815"/>
      <c r="HL27" s="815"/>
      <c r="HM27" s="815"/>
      <c r="HN27" s="815"/>
      <c r="HO27" s="815"/>
      <c r="HP27" s="815"/>
      <c r="HQ27" s="815"/>
      <c r="HR27" s="815"/>
      <c r="HS27" s="815"/>
      <c r="HT27" s="815"/>
      <c r="HU27" s="815"/>
      <c r="HV27" s="815"/>
      <c r="HW27" s="815"/>
      <c r="HX27" s="815"/>
    </row>
    <row r="28" spans="1:232" s="492" customFormat="1" ht="31.5" customHeight="1" x14ac:dyDescent="0.2">
      <c r="A28" s="440">
        <v>367</v>
      </c>
      <c r="B28" s="493">
        <v>12</v>
      </c>
      <c r="C28" s="98"/>
      <c r="D28" s="98" t="s">
        <v>49</v>
      </c>
      <c r="E28" s="162" t="s">
        <v>117</v>
      </c>
      <c r="F28" s="98" t="s">
        <v>163</v>
      </c>
      <c r="G28" s="441" t="s">
        <v>99</v>
      </c>
      <c r="H28" s="442" t="s">
        <v>150</v>
      </c>
      <c r="I28" s="443" t="s">
        <v>144</v>
      </c>
      <c r="J28" s="442" t="s">
        <v>150</v>
      </c>
      <c r="K28" s="444" t="s">
        <v>137</v>
      </c>
      <c r="L28" s="445" t="s">
        <v>200</v>
      </c>
      <c r="M28" s="446" t="s">
        <v>205</v>
      </c>
      <c r="N28" s="447"/>
      <c r="O28" s="448" t="s">
        <v>18</v>
      </c>
      <c r="P28" s="449" t="s">
        <v>82</v>
      </c>
      <c r="Q28" s="450">
        <v>1</v>
      </c>
      <c r="R28" s="617"/>
      <c r="S28" s="452" t="s">
        <v>40</v>
      </c>
      <c r="T28" s="453" t="s">
        <v>87</v>
      </c>
      <c r="U28" s="454" t="s">
        <v>22</v>
      </c>
      <c r="V28" s="494" t="s">
        <v>188</v>
      </c>
      <c r="W28" s="556" t="s">
        <v>193</v>
      </c>
      <c r="X28" s="623" t="s">
        <v>191</v>
      </c>
      <c r="Y28" s="455" t="s">
        <v>193</v>
      </c>
      <c r="Z28" s="455" t="s">
        <v>191</v>
      </c>
      <c r="AA28" s="269" t="s">
        <v>180</v>
      </c>
      <c r="AB28" s="456">
        <v>0</v>
      </c>
      <c r="AC28" s="457" t="s">
        <v>150</v>
      </c>
      <c r="AD28" s="458">
        <v>6</v>
      </c>
      <c r="AE28" s="459">
        <v>5.84</v>
      </c>
      <c r="AF28" s="460"/>
      <c r="AG28" s="460"/>
      <c r="AH28" s="461"/>
      <c r="AI28" s="462"/>
      <c r="AJ28" s="463"/>
      <c r="AK28" s="462"/>
      <c r="AL28" s="464"/>
      <c r="AM28" s="465"/>
      <c r="AN28" s="466"/>
      <c r="AO28" s="467">
        <v>1</v>
      </c>
      <c r="AP28" s="468" t="s">
        <v>150</v>
      </c>
      <c r="AQ28" s="469">
        <v>6</v>
      </c>
      <c r="AR28" s="266">
        <v>6.2</v>
      </c>
      <c r="AS28" s="470"/>
      <c r="AT28" s="471" t="s">
        <v>139</v>
      </c>
      <c r="AU28" s="472" t="s">
        <v>150</v>
      </c>
      <c r="AV28" s="473" t="s">
        <v>144</v>
      </c>
      <c r="AW28" s="472" t="s">
        <v>150</v>
      </c>
      <c r="AX28" s="474">
        <v>2016</v>
      </c>
      <c r="AY28" s="475"/>
      <c r="AZ28" s="476"/>
      <c r="BA28" s="267">
        <v>3</v>
      </c>
      <c r="BB28" s="477">
        <v>-24195</v>
      </c>
      <c r="BC28" s="268">
        <v>6.2</v>
      </c>
      <c r="BD28" s="268">
        <v>0.36</v>
      </c>
      <c r="BE28" s="478" t="s">
        <v>181</v>
      </c>
      <c r="BF28" s="479">
        <v>16</v>
      </c>
      <c r="BG28" s="480" t="s">
        <v>134</v>
      </c>
      <c r="BH28" s="481" t="s">
        <v>139</v>
      </c>
      <c r="BI28" s="482" t="s">
        <v>150</v>
      </c>
      <c r="BJ28" s="495" t="s">
        <v>144</v>
      </c>
      <c r="BK28" s="483" t="s">
        <v>150</v>
      </c>
      <c r="BL28" s="484">
        <v>2017</v>
      </c>
      <c r="BM28" s="485"/>
      <c r="BN28" s="486"/>
      <c r="BO28" s="487">
        <v>17</v>
      </c>
      <c r="BP28" s="488" t="s">
        <v>134</v>
      </c>
      <c r="BQ28" s="489" t="s">
        <v>139</v>
      </c>
      <c r="BR28" s="472" t="s">
        <v>150</v>
      </c>
      <c r="BS28" s="490" t="s">
        <v>144</v>
      </c>
      <c r="BT28" s="491" t="s">
        <v>150</v>
      </c>
      <c r="BU28" s="51">
        <v>2018</v>
      </c>
      <c r="BV28" s="708"/>
      <c r="BW28" s="721"/>
      <c r="BX28" s="722">
        <v>-24219</v>
      </c>
      <c r="BY28" s="722" t="s">
        <v>64</v>
      </c>
      <c r="BZ28" s="723" t="s">
        <v>273</v>
      </c>
      <c r="CA28" s="724" t="s">
        <v>151</v>
      </c>
      <c r="CB28" s="725" t="s">
        <v>90</v>
      </c>
      <c r="CC28" s="725">
        <v>24219</v>
      </c>
      <c r="CD28" s="726" t="s">
        <v>32</v>
      </c>
      <c r="CE28" s="726"/>
      <c r="CF28" s="715"/>
      <c r="CG28" s="726"/>
      <c r="CH28" s="715"/>
      <c r="CI28" s="726" t="s">
        <v>64</v>
      </c>
      <c r="CJ28" s="721" t="s">
        <v>80</v>
      </c>
      <c r="CK28" s="721">
        <v>3</v>
      </c>
      <c r="CL28" s="726">
        <v>2016</v>
      </c>
      <c r="CM28" s="721">
        <v>1</v>
      </c>
      <c r="CN28" s="721">
        <v>2009</v>
      </c>
      <c r="CO28" s="721" t="s">
        <v>64</v>
      </c>
      <c r="CP28" s="721"/>
      <c r="CQ28" s="726"/>
      <c r="CR28" s="747"/>
      <c r="CS28" s="747"/>
      <c r="CT28" s="748" t="s">
        <v>32</v>
      </c>
      <c r="CU28" s="749" t="s">
        <v>14</v>
      </c>
      <c r="CV28" s="744">
        <v>4</v>
      </c>
      <c r="CW28" s="744">
        <v>2026</v>
      </c>
      <c r="CX28" s="744">
        <v>1</v>
      </c>
      <c r="CY28" s="744">
        <v>2026</v>
      </c>
      <c r="CZ28" s="744">
        <v>10</v>
      </c>
      <c r="DA28" s="744">
        <v>2025</v>
      </c>
      <c r="DB28" s="727" t="s">
        <v>64</v>
      </c>
      <c r="DC28" s="728" t="s">
        <v>57</v>
      </c>
      <c r="DD28" s="728"/>
      <c r="DE28" s="725">
        <v>660</v>
      </c>
      <c r="DF28" s="725">
        <v>-23643</v>
      </c>
      <c r="DG28" s="725">
        <v>-1971</v>
      </c>
      <c r="DH28" s="725" t="s">
        <v>177</v>
      </c>
      <c r="DI28" s="725"/>
      <c r="DJ28" s="725"/>
      <c r="DK28" s="722" t="s">
        <v>58</v>
      </c>
      <c r="DL28" s="721" t="s">
        <v>65</v>
      </c>
      <c r="DM28" s="726"/>
      <c r="DN28" s="726"/>
      <c r="DO28" s="726"/>
      <c r="DP28" s="726"/>
      <c r="DQ28" s="721"/>
      <c r="DR28" s="721"/>
      <c r="DS28" s="729"/>
      <c r="DT28" s="730"/>
      <c r="DU28" s="723"/>
      <c r="DV28" s="723"/>
      <c r="DW28" s="731" t="s">
        <v>139</v>
      </c>
      <c r="DX28" s="732" t="s">
        <v>150</v>
      </c>
      <c r="DY28" s="732" t="s">
        <v>139</v>
      </c>
      <c r="DZ28" s="732" t="s">
        <v>150</v>
      </c>
      <c r="EA28" s="733" t="s">
        <v>161</v>
      </c>
      <c r="EB28" s="732">
        <v>0</v>
      </c>
      <c r="EC28" s="726" t="s">
        <v>64</v>
      </c>
      <c r="ED28" s="731" t="s">
        <v>139</v>
      </c>
      <c r="EE28" s="732" t="s">
        <v>150</v>
      </c>
      <c r="EF28" s="732" t="s">
        <v>139</v>
      </c>
      <c r="EG28" s="732" t="s">
        <v>150</v>
      </c>
      <c r="EH28" s="733" t="s">
        <v>161</v>
      </c>
      <c r="EI28" s="726">
        <v>3.66</v>
      </c>
      <c r="EJ28" s="721">
        <v>1.8599999999999999</v>
      </c>
      <c r="EK28" s="727" t="s">
        <v>32</v>
      </c>
      <c r="EL28" s="723"/>
      <c r="EM28" s="715"/>
      <c r="EN28" s="715"/>
      <c r="EO28" s="715"/>
      <c r="EP28" s="715"/>
      <c r="EQ28" s="715"/>
      <c r="ER28" s="715"/>
      <c r="ES28" s="715"/>
      <c r="ET28" s="715"/>
      <c r="EU28" s="715"/>
      <c r="EV28" s="715"/>
      <c r="EW28" s="715"/>
      <c r="EX28" s="715"/>
      <c r="EY28" s="715"/>
      <c r="EZ28" s="715"/>
      <c r="FA28" s="715"/>
      <c r="FB28" s="715"/>
      <c r="FC28" s="715"/>
      <c r="FD28" s="715"/>
      <c r="FE28" s="715"/>
      <c r="FF28" s="715"/>
      <c r="FG28" s="715"/>
      <c r="FH28" s="715"/>
      <c r="FI28" s="715"/>
      <c r="FJ28" s="715"/>
      <c r="FK28" s="715"/>
      <c r="FL28" s="715"/>
      <c r="FM28" s="715"/>
      <c r="FN28" s="715"/>
      <c r="FO28" s="715"/>
      <c r="FP28" s="820"/>
      <c r="FQ28" s="820"/>
      <c r="FR28" s="820"/>
      <c r="FS28" s="820"/>
      <c r="FT28" s="820"/>
      <c r="FU28" s="820"/>
      <c r="FV28" s="820"/>
      <c r="FW28" s="820"/>
      <c r="FX28" s="820"/>
      <c r="FY28" s="820"/>
      <c r="FZ28" s="820"/>
      <c r="GA28" s="820"/>
      <c r="GB28" s="820"/>
      <c r="GC28" s="820"/>
      <c r="GD28" s="820"/>
      <c r="GE28" s="820"/>
      <c r="GF28" s="820"/>
      <c r="GG28" s="820"/>
      <c r="GH28" s="820"/>
      <c r="GI28" s="820"/>
      <c r="GJ28" s="820"/>
      <c r="GK28" s="820"/>
      <c r="GL28" s="820"/>
      <c r="GM28" s="820"/>
      <c r="GN28" s="820"/>
      <c r="GO28" s="820"/>
      <c r="GP28" s="820"/>
      <c r="GQ28" s="820"/>
      <c r="GR28" s="820"/>
      <c r="GS28" s="820"/>
      <c r="GT28" s="820"/>
      <c r="GU28" s="820"/>
      <c r="GV28" s="820"/>
      <c r="GW28" s="820"/>
      <c r="GX28" s="820"/>
      <c r="GY28" s="820"/>
      <c r="GZ28" s="820"/>
      <c r="HA28" s="820"/>
      <c r="HB28" s="820"/>
      <c r="HC28" s="820"/>
      <c r="HD28" s="820"/>
      <c r="HE28" s="820"/>
      <c r="HF28" s="820"/>
      <c r="HG28" s="820"/>
      <c r="HH28" s="820"/>
      <c r="HI28" s="815"/>
      <c r="HJ28" s="815"/>
      <c r="HK28" s="815"/>
      <c r="HL28" s="815"/>
      <c r="HM28" s="815"/>
      <c r="HN28" s="815"/>
      <c r="HO28" s="815"/>
      <c r="HP28" s="815"/>
      <c r="HQ28" s="815"/>
      <c r="HR28" s="815"/>
      <c r="HS28" s="815"/>
      <c r="HT28" s="815"/>
      <c r="HU28" s="815"/>
      <c r="HV28" s="815"/>
      <c r="HW28" s="815"/>
      <c r="HX28" s="815"/>
    </row>
    <row r="29" spans="1:232" s="492" customFormat="1" ht="31.5" customHeight="1" x14ac:dyDescent="0.2">
      <c r="A29" s="440">
        <v>372</v>
      </c>
      <c r="B29" s="493">
        <v>13</v>
      </c>
      <c r="C29" s="98"/>
      <c r="D29" s="98" t="s">
        <v>49</v>
      </c>
      <c r="E29" s="162" t="s">
        <v>127</v>
      </c>
      <c r="F29" s="98" t="s">
        <v>163</v>
      </c>
      <c r="G29" s="441" t="s">
        <v>97</v>
      </c>
      <c r="H29" s="442" t="s">
        <v>150</v>
      </c>
      <c r="I29" s="443" t="s">
        <v>142</v>
      </c>
      <c r="J29" s="442" t="s">
        <v>150</v>
      </c>
      <c r="K29" s="444" t="s">
        <v>126</v>
      </c>
      <c r="L29" s="445" t="s">
        <v>200</v>
      </c>
      <c r="M29" s="446" t="s">
        <v>205</v>
      </c>
      <c r="N29" s="447"/>
      <c r="O29" s="448" t="s">
        <v>18</v>
      </c>
      <c r="P29" s="449" t="s">
        <v>86</v>
      </c>
      <c r="Q29" s="450">
        <v>0.4</v>
      </c>
      <c r="R29" s="617" t="s">
        <v>122</v>
      </c>
      <c r="S29" s="452" t="s">
        <v>40</v>
      </c>
      <c r="T29" s="453" t="s">
        <v>109</v>
      </c>
      <c r="U29" s="454" t="s">
        <v>110</v>
      </c>
      <c r="V29" s="494" t="s">
        <v>188</v>
      </c>
      <c r="W29" s="556" t="s">
        <v>195</v>
      </c>
      <c r="X29" s="623" t="s">
        <v>192</v>
      </c>
      <c r="Y29" s="455" t="s">
        <v>195</v>
      </c>
      <c r="Z29" s="455" t="s">
        <v>192</v>
      </c>
      <c r="AA29" s="269" t="s">
        <v>180</v>
      </c>
      <c r="AB29" s="456">
        <v>3</v>
      </c>
      <c r="AC29" s="457" t="s">
        <v>150</v>
      </c>
      <c r="AD29" s="458">
        <v>8</v>
      </c>
      <c r="AE29" s="459">
        <v>5.08</v>
      </c>
      <c r="AF29" s="460"/>
      <c r="AG29" s="460"/>
      <c r="AH29" s="461"/>
      <c r="AI29" s="462"/>
      <c r="AJ29" s="463"/>
      <c r="AK29" s="462"/>
      <c r="AL29" s="464"/>
      <c r="AM29" s="465"/>
      <c r="AN29" s="466"/>
      <c r="AO29" s="467">
        <v>4</v>
      </c>
      <c r="AP29" s="468" t="s">
        <v>150</v>
      </c>
      <c r="AQ29" s="469">
        <v>8</v>
      </c>
      <c r="AR29" s="266">
        <v>5.42</v>
      </c>
      <c r="AS29" s="470"/>
      <c r="AT29" s="471" t="s">
        <v>139</v>
      </c>
      <c r="AU29" s="472" t="s">
        <v>150</v>
      </c>
      <c r="AV29" s="473" t="s">
        <v>139</v>
      </c>
      <c r="AW29" s="472" t="s">
        <v>150</v>
      </c>
      <c r="AX29" s="474">
        <v>2018</v>
      </c>
      <c r="AY29" s="475"/>
      <c r="AZ29" s="476">
        <v>1.18</v>
      </c>
      <c r="BA29" s="267">
        <v>3</v>
      </c>
      <c r="BB29" s="477">
        <v>-24217</v>
      </c>
      <c r="BC29" s="268">
        <v>4.4000000000000004</v>
      </c>
      <c r="BD29" s="268">
        <v>0.34</v>
      </c>
      <c r="BE29" s="478" t="s">
        <v>181</v>
      </c>
      <c r="BF29" s="479">
        <v>24</v>
      </c>
      <c r="BG29" s="480" t="s">
        <v>134</v>
      </c>
      <c r="BH29" s="481" t="s">
        <v>139</v>
      </c>
      <c r="BI29" s="482" t="s">
        <v>150</v>
      </c>
      <c r="BJ29" s="495" t="s">
        <v>144</v>
      </c>
      <c r="BK29" s="483" t="s">
        <v>150</v>
      </c>
      <c r="BL29" s="484">
        <v>2017</v>
      </c>
      <c r="BM29" s="485"/>
      <c r="BN29" s="486"/>
      <c r="BO29" s="487">
        <v>25</v>
      </c>
      <c r="BP29" s="488" t="s">
        <v>134</v>
      </c>
      <c r="BQ29" s="489" t="s">
        <v>139</v>
      </c>
      <c r="BR29" s="472" t="s">
        <v>150</v>
      </c>
      <c r="BS29" s="490" t="s">
        <v>144</v>
      </c>
      <c r="BT29" s="491" t="s">
        <v>150</v>
      </c>
      <c r="BU29" s="51">
        <v>2018</v>
      </c>
      <c r="BV29" s="708"/>
      <c r="BW29" s="721"/>
      <c r="BX29" s="722">
        <v>-24219</v>
      </c>
      <c r="BY29" s="722" t="s">
        <v>64</v>
      </c>
      <c r="BZ29" s="723" t="s">
        <v>273</v>
      </c>
      <c r="CA29" s="724" t="s">
        <v>151</v>
      </c>
      <c r="CB29" s="725" t="s">
        <v>90</v>
      </c>
      <c r="CC29" s="725">
        <v>24241</v>
      </c>
      <c r="CD29" s="726" t="s">
        <v>32</v>
      </c>
      <c r="CE29" s="726"/>
      <c r="CF29" s="715"/>
      <c r="CG29" s="726"/>
      <c r="CH29" s="715"/>
      <c r="CI29" s="726" t="s">
        <v>64</v>
      </c>
      <c r="CJ29" s="721" t="s">
        <v>80</v>
      </c>
      <c r="CK29" s="721">
        <v>1</v>
      </c>
      <c r="CL29" s="726">
        <v>2009</v>
      </c>
      <c r="CM29" s="721"/>
      <c r="CN29" s="721"/>
      <c r="CO29" s="721" t="s">
        <v>64</v>
      </c>
      <c r="CP29" s="721"/>
      <c r="CQ29" s="726"/>
      <c r="CR29" s="747"/>
      <c r="CS29" s="747"/>
      <c r="CT29" s="748" t="s">
        <v>32</v>
      </c>
      <c r="CU29" s="749" t="s">
        <v>14</v>
      </c>
      <c r="CV29" s="744">
        <v>7</v>
      </c>
      <c r="CW29" s="744">
        <v>2022</v>
      </c>
      <c r="CX29" s="744">
        <v>4</v>
      </c>
      <c r="CY29" s="744">
        <v>2022</v>
      </c>
      <c r="CZ29" s="744">
        <v>1</v>
      </c>
      <c r="DA29" s="744">
        <v>2022</v>
      </c>
      <c r="DB29" s="727" t="s">
        <v>64</v>
      </c>
      <c r="DC29" s="728" t="s">
        <v>57</v>
      </c>
      <c r="DD29" s="728"/>
      <c r="DE29" s="725">
        <v>660</v>
      </c>
      <c r="DF29" s="725">
        <v>-23598</v>
      </c>
      <c r="DG29" s="725">
        <v>-1967</v>
      </c>
      <c r="DH29" s="725" t="s">
        <v>177</v>
      </c>
      <c r="DI29" s="725"/>
      <c r="DJ29" s="725"/>
      <c r="DK29" s="722" t="s">
        <v>58</v>
      </c>
      <c r="DL29" s="721" t="s">
        <v>65</v>
      </c>
      <c r="DM29" s="726"/>
      <c r="DN29" s="726"/>
      <c r="DO29" s="726"/>
      <c r="DP29" s="726"/>
      <c r="DQ29" s="721"/>
      <c r="DR29" s="721"/>
      <c r="DS29" s="729"/>
      <c r="DT29" s="730"/>
      <c r="DU29" s="723"/>
      <c r="DV29" s="723" t="s">
        <v>122</v>
      </c>
      <c r="DW29" s="731" t="s">
        <v>139</v>
      </c>
      <c r="DX29" s="732" t="s">
        <v>150</v>
      </c>
      <c r="DY29" s="732" t="s">
        <v>139</v>
      </c>
      <c r="DZ29" s="732" t="s">
        <v>150</v>
      </c>
      <c r="EA29" s="733">
        <v>2012</v>
      </c>
      <c r="EB29" s="732">
        <v>0</v>
      </c>
      <c r="EC29" s="726" t="s">
        <v>64</v>
      </c>
      <c r="ED29" s="731" t="s">
        <v>139</v>
      </c>
      <c r="EE29" s="732" t="s">
        <v>150</v>
      </c>
      <c r="EF29" s="732" t="s">
        <v>139</v>
      </c>
      <c r="EG29" s="732" t="s">
        <v>150</v>
      </c>
      <c r="EH29" s="733">
        <v>2012</v>
      </c>
      <c r="EI29" s="726">
        <v>3.99</v>
      </c>
      <c r="EJ29" s="721" t="s">
        <v>64</v>
      </c>
      <c r="EK29" s="727" t="s">
        <v>32</v>
      </c>
      <c r="EL29" s="723"/>
      <c r="EM29" s="715"/>
      <c r="EN29" s="715"/>
      <c r="EO29" s="715"/>
      <c r="EP29" s="715"/>
      <c r="EQ29" s="715"/>
      <c r="ER29" s="715"/>
      <c r="ES29" s="715"/>
      <c r="ET29" s="715"/>
      <c r="EU29" s="715"/>
      <c r="EV29" s="715"/>
      <c r="EW29" s="715"/>
      <c r="EX29" s="715"/>
      <c r="EY29" s="715"/>
      <c r="EZ29" s="715"/>
      <c r="FA29" s="715"/>
      <c r="FB29" s="715"/>
      <c r="FC29" s="715"/>
      <c r="FD29" s="715"/>
      <c r="FE29" s="715"/>
      <c r="FF29" s="715"/>
      <c r="FG29" s="715"/>
      <c r="FH29" s="715"/>
      <c r="FI29" s="715"/>
      <c r="FJ29" s="715"/>
      <c r="FK29" s="715"/>
      <c r="FL29" s="715"/>
      <c r="FM29" s="715"/>
      <c r="FN29" s="715"/>
      <c r="FO29" s="715"/>
      <c r="FP29" s="820"/>
      <c r="FQ29" s="820"/>
      <c r="FR29" s="820"/>
      <c r="FS29" s="820"/>
      <c r="FT29" s="820"/>
      <c r="FU29" s="820"/>
      <c r="FV29" s="820"/>
      <c r="FW29" s="820"/>
      <c r="FX29" s="820"/>
      <c r="FY29" s="820"/>
      <c r="FZ29" s="820"/>
      <c r="GA29" s="820"/>
      <c r="GB29" s="820"/>
      <c r="GC29" s="820"/>
      <c r="GD29" s="820"/>
      <c r="GE29" s="820"/>
      <c r="GF29" s="820"/>
      <c r="GG29" s="820"/>
      <c r="GH29" s="820"/>
      <c r="GI29" s="820"/>
      <c r="GJ29" s="820"/>
      <c r="GK29" s="820"/>
      <c r="GL29" s="820"/>
      <c r="GM29" s="820"/>
      <c r="GN29" s="820"/>
      <c r="GO29" s="820"/>
      <c r="GP29" s="820"/>
      <c r="GQ29" s="820"/>
      <c r="GR29" s="820"/>
      <c r="GS29" s="820"/>
      <c r="GT29" s="820"/>
      <c r="GU29" s="820"/>
      <c r="GV29" s="820"/>
      <c r="GW29" s="820"/>
      <c r="GX29" s="820"/>
      <c r="GY29" s="820"/>
      <c r="GZ29" s="820"/>
      <c r="HA29" s="820"/>
      <c r="HB29" s="820"/>
      <c r="HC29" s="820"/>
      <c r="HD29" s="820"/>
      <c r="HE29" s="820"/>
      <c r="HF29" s="820"/>
      <c r="HG29" s="820"/>
      <c r="HH29" s="820"/>
      <c r="HI29" s="815"/>
      <c r="HJ29" s="815"/>
      <c r="HK29" s="815"/>
      <c r="HL29" s="815"/>
      <c r="HM29" s="815"/>
      <c r="HN29" s="815"/>
      <c r="HO29" s="815"/>
      <c r="HP29" s="815"/>
      <c r="HQ29" s="815"/>
      <c r="HR29" s="815"/>
      <c r="HS29" s="815"/>
      <c r="HT29" s="815"/>
      <c r="HU29" s="815"/>
      <c r="HV29" s="815"/>
      <c r="HW29" s="815"/>
      <c r="HX29" s="815"/>
    </row>
    <row r="30" spans="1:232" s="492" customFormat="1" ht="31.5" customHeight="1" x14ac:dyDescent="0.2">
      <c r="A30" s="440">
        <v>387</v>
      </c>
      <c r="B30" s="493">
        <v>14</v>
      </c>
      <c r="C30" s="98"/>
      <c r="D30" s="98" t="s">
        <v>49</v>
      </c>
      <c r="E30" s="807" t="s">
        <v>165</v>
      </c>
      <c r="F30" s="98" t="s">
        <v>163</v>
      </c>
      <c r="G30" s="441" t="s">
        <v>130</v>
      </c>
      <c r="H30" s="442" t="s">
        <v>150</v>
      </c>
      <c r="I30" s="443" t="s">
        <v>147</v>
      </c>
      <c r="J30" s="442" t="s">
        <v>150</v>
      </c>
      <c r="K30" s="444" t="s">
        <v>175</v>
      </c>
      <c r="L30" s="445" t="s">
        <v>200</v>
      </c>
      <c r="M30" s="446" t="s">
        <v>205</v>
      </c>
      <c r="N30" s="447"/>
      <c r="O30" s="448" t="e">
        <v>#N/A</v>
      </c>
      <c r="P30" s="449"/>
      <c r="Q30" s="450" t="e">
        <v>#N/A</v>
      </c>
      <c r="R30" s="617" t="s">
        <v>13</v>
      </c>
      <c r="S30" s="452" t="s">
        <v>40</v>
      </c>
      <c r="T30" s="453" t="s">
        <v>21</v>
      </c>
      <c r="U30" s="454" t="s">
        <v>64</v>
      </c>
      <c r="V30" s="494" t="s">
        <v>188</v>
      </c>
      <c r="W30" s="556" t="s">
        <v>194</v>
      </c>
      <c r="X30" s="623" t="s">
        <v>190</v>
      </c>
      <c r="Y30" s="455" t="s">
        <v>194</v>
      </c>
      <c r="Z30" s="455" t="s">
        <v>190</v>
      </c>
      <c r="AA30" s="269" t="s">
        <v>180</v>
      </c>
      <c r="AB30" s="456">
        <v>4</v>
      </c>
      <c r="AC30" s="457" t="s">
        <v>150</v>
      </c>
      <c r="AD30" s="458">
        <v>9</v>
      </c>
      <c r="AE30" s="459">
        <v>3.33</v>
      </c>
      <c r="AF30" s="460"/>
      <c r="AG30" s="460"/>
      <c r="AH30" s="461"/>
      <c r="AI30" s="462"/>
      <c r="AJ30" s="463" t="s">
        <v>144</v>
      </c>
      <c r="AK30" s="462" t="s">
        <v>150</v>
      </c>
      <c r="AL30" s="464">
        <v>2015</v>
      </c>
      <c r="AM30" s="465"/>
      <c r="AN30" s="466"/>
      <c r="AO30" s="467">
        <v>5</v>
      </c>
      <c r="AP30" s="468" t="s">
        <v>150</v>
      </c>
      <c r="AQ30" s="469">
        <v>9</v>
      </c>
      <c r="AR30" s="266">
        <v>3.66</v>
      </c>
      <c r="AS30" s="470"/>
      <c r="AT30" s="471" t="s">
        <v>139</v>
      </c>
      <c r="AU30" s="472" t="s">
        <v>150</v>
      </c>
      <c r="AV30" s="473" t="s">
        <v>144</v>
      </c>
      <c r="AW30" s="472" t="s">
        <v>150</v>
      </c>
      <c r="AX30" s="474">
        <v>2018</v>
      </c>
      <c r="AY30" s="475"/>
      <c r="AZ30" s="476">
        <v>3</v>
      </c>
      <c r="BA30" s="267">
        <v>3</v>
      </c>
      <c r="BB30" s="477">
        <v>-24219</v>
      </c>
      <c r="BC30" s="268">
        <v>2.34</v>
      </c>
      <c r="BD30" s="268">
        <v>0.33</v>
      </c>
      <c r="BE30" s="478" t="s">
        <v>181</v>
      </c>
      <c r="BF30" s="479">
        <v>10</v>
      </c>
      <c r="BG30" s="480" t="s">
        <v>134</v>
      </c>
      <c r="BH30" s="481" t="s">
        <v>139</v>
      </c>
      <c r="BI30" s="482" t="s">
        <v>150</v>
      </c>
      <c r="BJ30" s="495" t="s">
        <v>144</v>
      </c>
      <c r="BK30" s="483" t="s">
        <v>150</v>
      </c>
      <c r="BL30" s="484">
        <v>2017</v>
      </c>
      <c r="BM30" s="485"/>
      <c r="BN30" s="486"/>
      <c r="BO30" s="487">
        <v>11</v>
      </c>
      <c r="BP30" s="488" t="s">
        <v>134</v>
      </c>
      <c r="BQ30" s="489" t="s">
        <v>139</v>
      </c>
      <c r="BR30" s="472" t="s">
        <v>150</v>
      </c>
      <c r="BS30" s="490" t="s">
        <v>144</v>
      </c>
      <c r="BT30" s="491" t="s">
        <v>150</v>
      </c>
      <c r="BU30" s="51">
        <v>2018</v>
      </c>
      <c r="BV30" s="708"/>
      <c r="BW30" s="721"/>
      <c r="BX30" s="722">
        <v>-24219</v>
      </c>
      <c r="BY30" s="722" t="s">
        <v>64</v>
      </c>
      <c r="BZ30" s="723" t="s">
        <v>273</v>
      </c>
      <c r="CA30" s="724" t="s">
        <v>151</v>
      </c>
      <c r="CB30" s="725" t="s">
        <v>90</v>
      </c>
      <c r="CC30" s="725">
        <v>24243</v>
      </c>
      <c r="CD30" s="726" t="s">
        <v>32</v>
      </c>
      <c r="CE30" s="726"/>
      <c r="CF30" s="715"/>
      <c r="CG30" s="726"/>
      <c r="CH30" s="715"/>
      <c r="CI30" s="726" t="s">
        <v>64</v>
      </c>
      <c r="CJ30" s="721" t="s">
        <v>64</v>
      </c>
      <c r="CK30" s="721"/>
      <c r="CL30" s="726"/>
      <c r="CM30" s="721"/>
      <c r="CN30" s="721"/>
      <c r="CO30" s="721" t="s">
        <v>64</v>
      </c>
      <c r="CP30" s="721"/>
      <c r="CQ30" s="726"/>
      <c r="CR30" s="747"/>
      <c r="CS30" s="747"/>
      <c r="CT30" s="748" t="s">
        <v>32</v>
      </c>
      <c r="CU30" s="749" t="s">
        <v>14</v>
      </c>
      <c r="CV30" s="744">
        <v>1</v>
      </c>
      <c r="CW30" s="744">
        <v>2037</v>
      </c>
      <c r="CX30" s="744">
        <v>10</v>
      </c>
      <c r="CY30" s="744">
        <v>2036</v>
      </c>
      <c r="CZ30" s="744">
        <v>7</v>
      </c>
      <c r="DA30" s="744">
        <v>2036</v>
      </c>
      <c r="DB30" s="727" t="s">
        <v>64</v>
      </c>
      <c r="DC30" s="728" t="s">
        <v>57</v>
      </c>
      <c r="DD30" s="728"/>
      <c r="DE30" s="725">
        <v>660</v>
      </c>
      <c r="DF30" s="725">
        <v>-23772</v>
      </c>
      <c r="DG30" s="725">
        <v>-1981</v>
      </c>
      <c r="DH30" s="725" t="s">
        <v>177</v>
      </c>
      <c r="DI30" s="725"/>
      <c r="DJ30" s="725"/>
      <c r="DK30" s="722" t="s">
        <v>58</v>
      </c>
      <c r="DL30" s="721" t="s">
        <v>59</v>
      </c>
      <c r="DM30" s="726">
        <v>2009</v>
      </c>
      <c r="DN30" s="726"/>
      <c r="DO30" s="726"/>
      <c r="DP30" s="726"/>
      <c r="DQ30" s="721"/>
      <c r="DR30" s="721"/>
      <c r="DS30" s="729"/>
      <c r="DT30" s="730"/>
      <c r="DU30" s="723"/>
      <c r="DV30" s="723" t="s">
        <v>13</v>
      </c>
      <c r="DW30" s="731" t="s">
        <v>139</v>
      </c>
      <c r="DX30" s="732" t="s">
        <v>150</v>
      </c>
      <c r="DY30" s="732" t="s">
        <v>144</v>
      </c>
      <c r="DZ30" s="732" t="s">
        <v>150</v>
      </c>
      <c r="EA30" s="733" t="s">
        <v>161</v>
      </c>
      <c r="EB30" s="732">
        <v>0</v>
      </c>
      <c r="EC30" s="726" t="s">
        <v>64</v>
      </c>
      <c r="ED30" s="731" t="s">
        <v>139</v>
      </c>
      <c r="EE30" s="732" t="s">
        <v>150</v>
      </c>
      <c r="EF30" s="732" t="s">
        <v>144</v>
      </c>
      <c r="EG30" s="732" t="s">
        <v>150</v>
      </c>
      <c r="EH30" s="733" t="s">
        <v>161</v>
      </c>
      <c r="EI30" s="726"/>
      <c r="EJ30" s="721" t="s">
        <v>64</v>
      </c>
      <c r="EK30" s="727" t="s">
        <v>32</v>
      </c>
      <c r="EL30" s="723"/>
      <c r="EM30" s="715"/>
      <c r="EN30" s="715"/>
      <c r="EO30" s="715"/>
      <c r="EP30" s="715"/>
      <c r="EQ30" s="715"/>
      <c r="ER30" s="715"/>
      <c r="ES30" s="715"/>
      <c r="ET30" s="715"/>
      <c r="EU30" s="715"/>
      <c r="EV30" s="715"/>
      <c r="EW30" s="715"/>
      <c r="EX30" s="715"/>
      <c r="EY30" s="715"/>
      <c r="EZ30" s="715"/>
      <c r="FA30" s="715"/>
      <c r="FB30" s="715"/>
      <c r="FC30" s="715"/>
      <c r="FD30" s="715"/>
      <c r="FE30" s="715"/>
      <c r="FF30" s="715"/>
      <c r="FG30" s="715"/>
      <c r="FH30" s="715"/>
      <c r="FI30" s="715"/>
      <c r="FJ30" s="715"/>
      <c r="FK30" s="715"/>
      <c r="FL30" s="715"/>
      <c r="FM30" s="715"/>
      <c r="FN30" s="715"/>
      <c r="FO30" s="715"/>
      <c r="FP30" s="820"/>
      <c r="FQ30" s="820"/>
      <c r="FR30" s="820"/>
      <c r="FS30" s="820"/>
      <c r="FT30" s="820"/>
      <c r="FU30" s="820"/>
      <c r="FV30" s="820"/>
      <c r="FW30" s="820"/>
      <c r="FX30" s="820"/>
      <c r="FY30" s="820"/>
      <c r="FZ30" s="820"/>
      <c r="GA30" s="820"/>
      <c r="GB30" s="820"/>
      <c r="GC30" s="820"/>
      <c r="GD30" s="820"/>
      <c r="GE30" s="820"/>
      <c r="GF30" s="820"/>
      <c r="GG30" s="820"/>
      <c r="GH30" s="820"/>
      <c r="GI30" s="820"/>
      <c r="GJ30" s="820"/>
      <c r="GK30" s="820"/>
      <c r="GL30" s="820"/>
      <c r="GM30" s="820"/>
      <c r="GN30" s="820"/>
      <c r="GO30" s="820"/>
      <c r="GP30" s="820"/>
      <c r="GQ30" s="820"/>
      <c r="GR30" s="820"/>
      <c r="GS30" s="820"/>
      <c r="GT30" s="820"/>
      <c r="GU30" s="820"/>
      <c r="GV30" s="820"/>
      <c r="GW30" s="820"/>
      <c r="GX30" s="820"/>
      <c r="GY30" s="820"/>
      <c r="GZ30" s="820"/>
      <c r="HA30" s="820"/>
      <c r="HB30" s="820"/>
      <c r="HC30" s="820"/>
      <c r="HD30" s="820"/>
      <c r="HE30" s="820"/>
      <c r="HF30" s="820"/>
      <c r="HG30" s="820"/>
      <c r="HH30" s="820"/>
      <c r="HI30" s="815"/>
      <c r="HJ30" s="815"/>
      <c r="HK30" s="815"/>
      <c r="HL30" s="815"/>
      <c r="HM30" s="815"/>
      <c r="HN30" s="815"/>
      <c r="HO30" s="815"/>
      <c r="HP30" s="815"/>
      <c r="HQ30" s="815"/>
      <c r="HR30" s="815"/>
      <c r="HS30" s="815"/>
      <c r="HT30" s="815"/>
      <c r="HU30" s="815"/>
      <c r="HV30" s="815"/>
      <c r="HW30" s="815"/>
      <c r="HX30" s="815"/>
    </row>
    <row r="31" spans="1:232" s="492" customFormat="1" ht="40.5" customHeight="1" x14ac:dyDescent="0.2">
      <c r="A31" s="440">
        <v>724</v>
      </c>
      <c r="B31" s="493">
        <v>15</v>
      </c>
      <c r="C31" s="98"/>
      <c r="D31" s="98" t="s">
        <v>48</v>
      </c>
      <c r="E31" s="162" t="s">
        <v>16</v>
      </c>
      <c r="F31" s="98" t="s">
        <v>162</v>
      </c>
      <c r="G31" s="441" t="s">
        <v>98</v>
      </c>
      <c r="H31" s="442" t="s">
        <v>150</v>
      </c>
      <c r="I31" s="443" t="s">
        <v>143</v>
      </c>
      <c r="J31" s="442" t="s">
        <v>150</v>
      </c>
      <c r="K31" s="444" t="s">
        <v>135</v>
      </c>
      <c r="L31" s="445" t="s">
        <v>200</v>
      </c>
      <c r="M31" s="446" t="s">
        <v>205</v>
      </c>
      <c r="N31" s="447"/>
      <c r="O31" s="448" t="s">
        <v>18</v>
      </c>
      <c r="P31" s="449" t="s">
        <v>86</v>
      </c>
      <c r="Q31" s="450" t="s">
        <v>85</v>
      </c>
      <c r="R31" s="451" t="s">
        <v>15</v>
      </c>
      <c r="S31" s="452" t="s">
        <v>186</v>
      </c>
      <c r="T31" s="453" t="s">
        <v>109</v>
      </c>
      <c r="U31" s="454" t="s">
        <v>110</v>
      </c>
      <c r="V31" s="494" t="s">
        <v>188</v>
      </c>
      <c r="W31" s="556" t="s">
        <v>195</v>
      </c>
      <c r="X31" s="623" t="s">
        <v>192</v>
      </c>
      <c r="Y31" s="455" t="s">
        <v>195</v>
      </c>
      <c r="Z31" s="455" t="s">
        <v>192</v>
      </c>
      <c r="AA31" s="269" t="s">
        <v>180</v>
      </c>
      <c r="AB31" s="456">
        <v>6</v>
      </c>
      <c r="AC31" s="457" t="s">
        <v>150</v>
      </c>
      <c r="AD31" s="458">
        <v>8</v>
      </c>
      <c r="AE31" s="459">
        <v>6.1000000000000005</v>
      </c>
      <c r="AF31" s="460"/>
      <c r="AG31" s="460"/>
      <c r="AH31" s="461"/>
      <c r="AI31" s="462"/>
      <c r="AJ31" s="463"/>
      <c r="AK31" s="462"/>
      <c r="AL31" s="464"/>
      <c r="AM31" s="465"/>
      <c r="AN31" s="466"/>
      <c r="AO31" s="467">
        <v>7</v>
      </c>
      <c r="AP31" s="468" t="s">
        <v>150</v>
      </c>
      <c r="AQ31" s="469">
        <v>8</v>
      </c>
      <c r="AR31" s="266">
        <v>6.44</v>
      </c>
      <c r="AS31" s="470"/>
      <c r="AT31" s="471" t="s">
        <v>139</v>
      </c>
      <c r="AU31" s="472" t="s">
        <v>150</v>
      </c>
      <c r="AV31" s="473" t="s">
        <v>147</v>
      </c>
      <c r="AW31" s="472" t="s">
        <v>150</v>
      </c>
      <c r="AX31" s="474">
        <v>2017</v>
      </c>
      <c r="AY31" s="475"/>
      <c r="AZ31" s="476"/>
      <c r="BA31" s="267">
        <v>3</v>
      </c>
      <c r="BB31" s="477">
        <v>-24216</v>
      </c>
      <c r="BC31" s="268">
        <v>4.4000000000000004</v>
      </c>
      <c r="BD31" s="268">
        <v>0.34</v>
      </c>
      <c r="BE31" s="478" t="s">
        <v>181</v>
      </c>
      <c r="BF31" s="479">
        <v>22</v>
      </c>
      <c r="BG31" s="480" t="s">
        <v>134</v>
      </c>
      <c r="BH31" s="481" t="s">
        <v>139</v>
      </c>
      <c r="BI31" s="482" t="s">
        <v>150</v>
      </c>
      <c r="BJ31" s="495">
        <v>3</v>
      </c>
      <c r="BK31" s="483" t="s">
        <v>150</v>
      </c>
      <c r="BL31" s="484">
        <v>2017</v>
      </c>
      <c r="BM31" s="485"/>
      <c r="BN31" s="486"/>
      <c r="BO31" s="487">
        <v>23</v>
      </c>
      <c r="BP31" s="488" t="s">
        <v>134</v>
      </c>
      <c r="BQ31" s="489" t="s">
        <v>139</v>
      </c>
      <c r="BR31" s="472" t="s">
        <v>150</v>
      </c>
      <c r="BS31" s="490">
        <v>3</v>
      </c>
      <c r="BT31" s="491" t="s">
        <v>150</v>
      </c>
      <c r="BU31" s="51">
        <v>2018</v>
      </c>
      <c r="BV31" s="708"/>
      <c r="BW31" s="721"/>
      <c r="BX31" s="722">
        <v>-24219</v>
      </c>
      <c r="BY31" s="722" t="s">
        <v>64</v>
      </c>
      <c r="BZ31" s="723" t="s">
        <v>275</v>
      </c>
      <c r="CA31" s="724" t="s">
        <v>151</v>
      </c>
      <c r="CB31" s="725" t="s">
        <v>90</v>
      </c>
      <c r="CC31" s="725">
        <v>24240</v>
      </c>
      <c r="CD31" s="726" t="s">
        <v>32</v>
      </c>
      <c r="CE31" s="726"/>
      <c r="CF31" s="715"/>
      <c r="CG31" s="726"/>
      <c r="CH31" s="715"/>
      <c r="CI31" s="726" t="s">
        <v>64</v>
      </c>
      <c r="CJ31" s="721" t="s">
        <v>64</v>
      </c>
      <c r="CK31" s="721"/>
      <c r="CL31" s="726"/>
      <c r="CM31" s="721"/>
      <c r="CN31" s="721"/>
      <c r="CO31" s="721" t="s">
        <v>64</v>
      </c>
      <c r="CP31" s="721"/>
      <c r="CQ31" s="726"/>
      <c r="CR31" s="747"/>
      <c r="CS31" s="747"/>
      <c r="CT31" s="748" t="s">
        <v>32</v>
      </c>
      <c r="CU31" s="749" t="s">
        <v>14</v>
      </c>
      <c r="CV31" s="744">
        <v>9</v>
      </c>
      <c r="CW31" s="744">
        <v>2021</v>
      </c>
      <c r="CX31" s="744">
        <v>6</v>
      </c>
      <c r="CY31" s="744">
        <v>2021</v>
      </c>
      <c r="CZ31" s="744">
        <v>3</v>
      </c>
      <c r="DA31" s="744">
        <v>2021</v>
      </c>
      <c r="DB31" s="727" t="s">
        <v>64</v>
      </c>
      <c r="DC31" s="728" t="s">
        <v>57</v>
      </c>
      <c r="DD31" s="728"/>
      <c r="DE31" s="725">
        <v>720</v>
      </c>
      <c r="DF31" s="725">
        <v>-23528</v>
      </c>
      <c r="DG31" s="725">
        <v>-1961</v>
      </c>
      <c r="DH31" s="725" t="s">
        <v>176</v>
      </c>
      <c r="DI31" s="725"/>
      <c r="DJ31" s="725"/>
      <c r="DK31" s="722" t="s">
        <v>58</v>
      </c>
      <c r="DL31" s="721" t="s">
        <v>65</v>
      </c>
      <c r="DM31" s="726"/>
      <c r="DN31" s="726"/>
      <c r="DO31" s="726"/>
      <c r="DP31" s="726"/>
      <c r="DQ31" s="721"/>
      <c r="DR31" s="721"/>
      <c r="DS31" s="729"/>
      <c r="DT31" s="730"/>
      <c r="DU31" s="723"/>
      <c r="DV31" s="723" t="s">
        <v>15</v>
      </c>
      <c r="DW31" s="731" t="s">
        <v>139</v>
      </c>
      <c r="DX31" s="732" t="s">
        <v>150</v>
      </c>
      <c r="DY31" s="732" t="s">
        <v>147</v>
      </c>
      <c r="DZ31" s="732" t="s">
        <v>150</v>
      </c>
      <c r="EA31" s="733" t="s">
        <v>152</v>
      </c>
      <c r="EB31" s="732">
        <v>0</v>
      </c>
      <c r="EC31" s="726" t="s">
        <v>64</v>
      </c>
      <c r="ED31" s="731" t="s">
        <v>139</v>
      </c>
      <c r="EE31" s="732" t="s">
        <v>150</v>
      </c>
      <c r="EF31" s="732" t="s">
        <v>147</v>
      </c>
      <c r="EG31" s="732" t="s">
        <v>150</v>
      </c>
      <c r="EH31" s="733" t="s">
        <v>152</v>
      </c>
      <c r="EI31" s="726"/>
      <c r="EJ31" s="721" t="s">
        <v>64</v>
      </c>
      <c r="EK31" s="727" t="s">
        <v>32</v>
      </c>
      <c r="EL31" s="723"/>
      <c r="EM31" s="715"/>
      <c r="EN31" s="715"/>
      <c r="EO31" s="715"/>
      <c r="EP31" s="715"/>
      <c r="EQ31" s="715"/>
      <c r="ER31" s="715"/>
      <c r="ES31" s="715"/>
      <c r="ET31" s="715"/>
      <c r="EU31" s="715"/>
      <c r="EV31" s="715"/>
      <c r="EW31" s="715"/>
      <c r="EX31" s="715"/>
      <c r="EY31" s="715"/>
      <c r="EZ31" s="715"/>
      <c r="FA31" s="715"/>
      <c r="FB31" s="715"/>
      <c r="FC31" s="715"/>
      <c r="FD31" s="715"/>
      <c r="FE31" s="715"/>
      <c r="FF31" s="715"/>
      <c r="FG31" s="715"/>
      <c r="FH31" s="715"/>
      <c r="FI31" s="715"/>
      <c r="FJ31" s="715"/>
      <c r="FK31" s="715"/>
      <c r="FL31" s="715"/>
      <c r="FM31" s="715"/>
      <c r="FN31" s="715"/>
      <c r="FO31" s="715"/>
      <c r="FP31" s="820"/>
      <c r="FQ31" s="820"/>
      <c r="FR31" s="820"/>
      <c r="FS31" s="820"/>
      <c r="FT31" s="820"/>
      <c r="FU31" s="820"/>
      <c r="FV31" s="820"/>
      <c r="FW31" s="820"/>
      <c r="FX31" s="820"/>
      <c r="FY31" s="820"/>
      <c r="FZ31" s="820"/>
      <c r="GA31" s="820"/>
      <c r="GB31" s="820"/>
      <c r="GC31" s="820"/>
      <c r="GD31" s="820"/>
      <c r="GE31" s="820"/>
      <c r="GF31" s="820"/>
      <c r="GG31" s="820"/>
      <c r="GH31" s="820"/>
      <c r="GI31" s="820"/>
      <c r="GJ31" s="820"/>
      <c r="GK31" s="820"/>
      <c r="GL31" s="820"/>
      <c r="GM31" s="820"/>
      <c r="GN31" s="820"/>
      <c r="GO31" s="820"/>
      <c r="GP31" s="820"/>
      <c r="GQ31" s="820"/>
      <c r="GR31" s="820"/>
      <c r="GS31" s="820"/>
      <c r="GT31" s="820"/>
      <c r="GU31" s="820"/>
      <c r="GV31" s="820"/>
      <c r="GW31" s="820"/>
      <c r="GX31" s="820"/>
      <c r="GY31" s="820"/>
      <c r="GZ31" s="820"/>
      <c r="HA31" s="820"/>
      <c r="HB31" s="820"/>
      <c r="HC31" s="820"/>
      <c r="HD31" s="820"/>
      <c r="HE31" s="820"/>
      <c r="HF31" s="820"/>
      <c r="HG31" s="820"/>
      <c r="HH31" s="820"/>
      <c r="HI31" s="815"/>
      <c r="HJ31" s="815"/>
      <c r="HK31" s="815"/>
      <c r="HL31" s="815"/>
      <c r="HM31" s="815"/>
      <c r="HN31" s="815"/>
      <c r="HO31" s="815"/>
      <c r="HP31" s="815"/>
      <c r="HQ31" s="815"/>
      <c r="HR31" s="815"/>
      <c r="HS31" s="815"/>
      <c r="HT31" s="815"/>
      <c r="HU31" s="815"/>
      <c r="HV31" s="815"/>
      <c r="HW31" s="815"/>
      <c r="HX31" s="815"/>
    </row>
    <row r="32" spans="1:232" s="492" customFormat="1" ht="40.5" customHeight="1" x14ac:dyDescent="0.2">
      <c r="A32" s="440">
        <v>741</v>
      </c>
      <c r="B32" s="493">
        <v>16</v>
      </c>
      <c r="C32" s="98"/>
      <c r="D32" s="98" t="s">
        <v>48</v>
      </c>
      <c r="E32" s="162" t="s">
        <v>101</v>
      </c>
      <c r="F32" s="98" t="s">
        <v>162</v>
      </c>
      <c r="G32" s="441" t="s">
        <v>158</v>
      </c>
      <c r="H32" s="442" t="s">
        <v>150</v>
      </c>
      <c r="I32" s="443" t="s">
        <v>145</v>
      </c>
      <c r="J32" s="442" t="s">
        <v>150</v>
      </c>
      <c r="K32" s="444" t="s">
        <v>124</v>
      </c>
      <c r="L32" s="445" t="s">
        <v>200</v>
      </c>
      <c r="M32" s="446" t="s">
        <v>205</v>
      </c>
      <c r="N32" s="447"/>
      <c r="O32" s="448" t="s">
        <v>18</v>
      </c>
      <c r="P32" s="449" t="s">
        <v>83</v>
      </c>
      <c r="Q32" s="450" t="s">
        <v>84</v>
      </c>
      <c r="R32" s="451" t="s">
        <v>123</v>
      </c>
      <c r="S32" s="452" t="s">
        <v>186</v>
      </c>
      <c r="T32" s="453" t="s">
        <v>109</v>
      </c>
      <c r="U32" s="454" t="s">
        <v>110</v>
      </c>
      <c r="V32" s="494" t="s">
        <v>188</v>
      </c>
      <c r="W32" s="556" t="s">
        <v>195</v>
      </c>
      <c r="X32" s="623" t="s">
        <v>192</v>
      </c>
      <c r="Y32" s="455" t="s">
        <v>195</v>
      </c>
      <c r="Z32" s="455" t="s">
        <v>192</v>
      </c>
      <c r="AA32" s="269" t="s">
        <v>180</v>
      </c>
      <c r="AB32" s="456">
        <v>3</v>
      </c>
      <c r="AC32" s="457" t="s">
        <v>150</v>
      </c>
      <c r="AD32" s="458">
        <v>8</v>
      </c>
      <c r="AE32" s="459">
        <v>5.08</v>
      </c>
      <c r="AF32" s="460"/>
      <c r="AG32" s="460"/>
      <c r="AH32" s="461"/>
      <c r="AI32" s="462"/>
      <c r="AJ32" s="463"/>
      <c r="AK32" s="462"/>
      <c r="AL32" s="464"/>
      <c r="AM32" s="465"/>
      <c r="AN32" s="466"/>
      <c r="AO32" s="467">
        <v>4</v>
      </c>
      <c r="AP32" s="468" t="s">
        <v>150</v>
      </c>
      <c r="AQ32" s="469">
        <v>8</v>
      </c>
      <c r="AR32" s="266">
        <v>5.42</v>
      </c>
      <c r="AS32" s="470"/>
      <c r="AT32" s="471" t="s">
        <v>139</v>
      </c>
      <c r="AU32" s="472" t="s">
        <v>150</v>
      </c>
      <c r="AV32" s="473" t="s">
        <v>139</v>
      </c>
      <c r="AW32" s="472" t="s">
        <v>150</v>
      </c>
      <c r="AX32" s="474">
        <v>2018</v>
      </c>
      <c r="AY32" s="475"/>
      <c r="AZ32" s="476">
        <v>1.18</v>
      </c>
      <c r="BA32" s="267">
        <v>3</v>
      </c>
      <c r="BB32" s="477">
        <v>-24217</v>
      </c>
      <c r="BC32" s="268">
        <v>4.4000000000000004</v>
      </c>
      <c r="BD32" s="268">
        <v>0.34</v>
      </c>
      <c r="BE32" s="478" t="s">
        <v>181</v>
      </c>
      <c r="BF32" s="479">
        <v>26</v>
      </c>
      <c r="BG32" s="480" t="s">
        <v>134</v>
      </c>
      <c r="BH32" s="481" t="s">
        <v>139</v>
      </c>
      <c r="BI32" s="482" t="s">
        <v>150</v>
      </c>
      <c r="BJ32" s="495">
        <v>3</v>
      </c>
      <c r="BK32" s="483" t="s">
        <v>150</v>
      </c>
      <c r="BL32" s="484">
        <v>2017</v>
      </c>
      <c r="BM32" s="485"/>
      <c r="BN32" s="486"/>
      <c r="BO32" s="487">
        <v>27</v>
      </c>
      <c r="BP32" s="488" t="s">
        <v>134</v>
      </c>
      <c r="BQ32" s="489" t="s">
        <v>139</v>
      </c>
      <c r="BR32" s="472" t="s">
        <v>150</v>
      </c>
      <c r="BS32" s="490">
        <v>3</v>
      </c>
      <c r="BT32" s="491" t="s">
        <v>150</v>
      </c>
      <c r="BU32" s="51">
        <v>2018</v>
      </c>
      <c r="BV32" s="708"/>
      <c r="BW32" s="721"/>
      <c r="BX32" s="722">
        <v>-24219</v>
      </c>
      <c r="BY32" s="722" t="s">
        <v>64</v>
      </c>
      <c r="BZ32" s="723" t="s">
        <v>275</v>
      </c>
      <c r="CA32" s="724" t="s">
        <v>151</v>
      </c>
      <c r="CB32" s="725" t="s">
        <v>90</v>
      </c>
      <c r="CC32" s="725">
        <v>24241</v>
      </c>
      <c r="CD32" s="726" t="s">
        <v>32</v>
      </c>
      <c r="CE32" s="726"/>
      <c r="CF32" s="715"/>
      <c r="CG32" s="726"/>
      <c r="CH32" s="715"/>
      <c r="CI32" s="726" t="s">
        <v>64</v>
      </c>
      <c r="CJ32" s="721" t="s">
        <v>80</v>
      </c>
      <c r="CK32" s="721">
        <v>1</v>
      </c>
      <c r="CL32" s="726">
        <v>2009</v>
      </c>
      <c r="CM32" s="721"/>
      <c r="CN32" s="721"/>
      <c r="CO32" s="721" t="s">
        <v>64</v>
      </c>
      <c r="CP32" s="721"/>
      <c r="CQ32" s="726"/>
      <c r="CR32" s="747"/>
      <c r="CS32" s="747"/>
      <c r="CT32" s="748" t="s">
        <v>32</v>
      </c>
      <c r="CU32" s="749" t="s">
        <v>14</v>
      </c>
      <c r="CV32" s="744">
        <v>8</v>
      </c>
      <c r="CW32" s="744">
        <v>2030</v>
      </c>
      <c r="CX32" s="744">
        <v>5</v>
      </c>
      <c r="CY32" s="744">
        <v>2030</v>
      </c>
      <c r="CZ32" s="744">
        <v>2</v>
      </c>
      <c r="DA32" s="744">
        <v>2030</v>
      </c>
      <c r="DB32" s="727" t="s">
        <v>64</v>
      </c>
      <c r="DC32" s="728" t="s">
        <v>57</v>
      </c>
      <c r="DD32" s="728"/>
      <c r="DE32" s="725">
        <v>720</v>
      </c>
      <c r="DF32" s="725">
        <v>-23635</v>
      </c>
      <c r="DG32" s="725">
        <v>-1970</v>
      </c>
      <c r="DH32" s="725" t="s">
        <v>176</v>
      </c>
      <c r="DI32" s="725"/>
      <c r="DJ32" s="725"/>
      <c r="DK32" s="722" t="s">
        <v>58</v>
      </c>
      <c r="DL32" s="721" t="s">
        <v>65</v>
      </c>
      <c r="DM32" s="726"/>
      <c r="DN32" s="726"/>
      <c r="DO32" s="726"/>
      <c r="DP32" s="726"/>
      <c r="DQ32" s="721"/>
      <c r="DR32" s="721"/>
      <c r="DS32" s="729"/>
      <c r="DT32" s="730"/>
      <c r="DU32" s="723"/>
      <c r="DV32" s="723" t="s">
        <v>123</v>
      </c>
      <c r="DW32" s="731" t="s">
        <v>139</v>
      </c>
      <c r="DX32" s="732" t="s">
        <v>150</v>
      </c>
      <c r="DY32" s="732" t="s">
        <v>139</v>
      </c>
      <c r="DZ32" s="732" t="s">
        <v>150</v>
      </c>
      <c r="EA32" s="733" t="s">
        <v>161</v>
      </c>
      <c r="EB32" s="732">
        <v>0</v>
      </c>
      <c r="EC32" s="726" t="s">
        <v>64</v>
      </c>
      <c r="ED32" s="731" t="s">
        <v>139</v>
      </c>
      <c r="EE32" s="732" t="s">
        <v>150</v>
      </c>
      <c r="EF32" s="732" t="s">
        <v>139</v>
      </c>
      <c r="EG32" s="732" t="s">
        <v>150</v>
      </c>
      <c r="EH32" s="733" t="s">
        <v>161</v>
      </c>
      <c r="EI32" s="726">
        <v>3.99</v>
      </c>
      <c r="EJ32" s="721" t="s">
        <v>64</v>
      </c>
      <c r="EK32" s="727" t="s">
        <v>32</v>
      </c>
      <c r="EL32" s="723"/>
      <c r="EM32" s="715"/>
      <c r="EN32" s="715"/>
      <c r="EO32" s="715"/>
      <c r="EP32" s="715"/>
      <c r="EQ32" s="715"/>
      <c r="ER32" s="715"/>
      <c r="ES32" s="715"/>
      <c r="ET32" s="715"/>
      <c r="EU32" s="715"/>
      <c r="EV32" s="715"/>
      <c r="EW32" s="715"/>
      <c r="EX32" s="715"/>
      <c r="EY32" s="715"/>
      <c r="EZ32" s="715"/>
      <c r="FA32" s="715"/>
      <c r="FB32" s="715"/>
      <c r="FC32" s="715"/>
      <c r="FD32" s="715"/>
      <c r="FE32" s="715"/>
      <c r="FF32" s="715"/>
      <c r="FG32" s="715"/>
      <c r="FH32" s="715"/>
      <c r="FI32" s="715"/>
      <c r="FJ32" s="715"/>
      <c r="FK32" s="715"/>
      <c r="FL32" s="715"/>
      <c r="FM32" s="715"/>
      <c r="FN32" s="715"/>
      <c r="FO32" s="715"/>
      <c r="FP32" s="820"/>
      <c r="FQ32" s="820"/>
      <c r="FR32" s="820"/>
      <c r="FS32" s="820"/>
      <c r="FT32" s="820"/>
      <c r="FU32" s="820"/>
      <c r="FV32" s="820"/>
      <c r="FW32" s="820"/>
      <c r="FX32" s="820"/>
      <c r="FY32" s="820"/>
      <c r="FZ32" s="820"/>
      <c r="GA32" s="820"/>
      <c r="GB32" s="820"/>
      <c r="GC32" s="820"/>
      <c r="GD32" s="820"/>
      <c r="GE32" s="820"/>
      <c r="GF32" s="820"/>
      <c r="GG32" s="820"/>
      <c r="GH32" s="820"/>
      <c r="GI32" s="820"/>
      <c r="GJ32" s="820"/>
      <c r="GK32" s="820"/>
      <c r="GL32" s="820"/>
      <c r="GM32" s="820"/>
      <c r="GN32" s="820"/>
      <c r="GO32" s="820"/>
      <c r="GP32" s="820"/>
      <c r="GQ32" s="820"/>
      <c r="GR32" s="820"/>
      <c r="GS32" s="820"/>
      <c r="GT32" s="820"/>
      <c r="GU32" s="820"/>
      <c r="GV32" s="820"/>
      <c r="GW32" s="820"/>
      <c r="GX32" s="820"/>
      <c r="GY32" s="820"/>
      <c r="GZ32" s="820"/>
      <c r="HA32" s="820"/>
      <c r="HB32" s="820"/>
      <c r="HC32" s="820"/>
      <c r="HD32" s="820"/>
      <c r="HE32" s="820"/>
      <c r="HF32" s="820"/>
      <c r="HG32" s="820"/>
      <c r="HH32" s="820"/>
      <c r="HI32" s="815"/>
      <c r="HJ32" s="815"/>
      <c r="HK32" s="815"/>
      <c r="HL32" s="815"/>
      <c r="HM32" s="815"/>
      <c r="HN32" s="815"/>
      <c r="HO32" s="815"/>
      <c r="HP32" s="815"/>
      <c r="HQ32" s="815"/>
      <c r="HR32" s="815"/>
      <c r="HS32" s="815"/>
      <c r="HT32" s="815"/>
      <c r="HU32" s="815"/>
      <c r="HV32" s="815"/>
      <c r="HW32" s="815"/>
      <c r="HX32" s="815"/>
    </row>
    <row r="33" spans="1:232" s="64" customFormat="1" ht="28.5" customHeight="1" x14ac:dyDescent="0.3">
      <c r="A33" s="65"/>
      <c r="B33" s="60"/>
      <c r="C33" s="72"/>
      <c r="D33" s="701"/>
      <c r="E33" s="701"/>
      <c r="F33" s="701"/>
      <c r="G33" s="701"/>
      <c r="H33" s="701"/>
      <c r="I33" s="701"/>
      <c r="J33" s="701"/>
      <c r="K33" s="701"/>
      <c r="L33" s="701"/>
      <c r="M33" s="701"/>
      <c r="N33" s="701"/>
      <c r="O33" s="701"/>
      <c r="P33" s="701"/>
      <c r="Q33" s="701"/>
      <c r="R33" s="701"/>
      <c r="S33" s="62"/>
      <c r="T33" s="62"/>
      <c r="U33" s="62"/>
      <c r="V33" s="63"/>
      <c r="W33" s="622"/>
      <c r="X33" s="702" t="s">
        <v>52</v>
      </c>
      <c r="Y33" s="702"/>
      <c r="Z33" s="702"/>
      <c r="AA33" s="702"/>
      <c r="AB33" s="702"/>
      <c r="AC33" s="702"/>
      <c r="AD33" s="702"/>
      <c r="AE33" s="702"/>
      <c r="AF33" s="702"/>
      <c r="AG33" s="702"/>
      <c r="AH33" s="702"/>
      <c r="AI33" s="702"/>
      <c r="AJ33" s="702"/>
      <c r="AK33" s="702"/>
      <c r="AL33" s="702"/>
      <c r="AM33" s="702"/>
      <c r="AN33" s="702"/>
      <c r="AO33" s="702"/>
      <c r="AP33" s="702"/>
      <c r="AQ33" s="702"/>
      <c r="AR33" s="702"/>
      <c r="AS33" s="702"/>
      <c r="AT33" s="702"/>
      <c r="AU33" s="702"/>
      <c r="AV33" s="702"/>
      <c r="AW33" s="702"/>
      <c r="AX33" s="702"/>
      <c r="AY33" s="702"/>
      <c r="AZ33" s="702"/>
      <c r="BA33" s="702"/>
      <c r="BB33" s="702"/>
      <c r="BC33" s="702"/>
      <c r="BD33" s="702"/>
      <c r="BE33" s="702"/>
      <c r="BF33" s="702"/>
      <c r="BG33" s="702"/>
      <c r="BH33" s="702"/>
      <c r="BI33" s="702"/>
      <c r="BJ33" s="702"/>
      <c r="BK33" s="702"/>
      <c r="BL33" s="702"/>
      <c r="BM33" s="702"/>
      <c r="BN33" s="702"/>
      <c r="BO33" s="702"/>
      <c r="BP33" s="702"/>
      <c r="BQ33" s="702"/>
      <c r="BR33" s="702"/>
      <c r="BS33" s="702"/>
      <c r="BT33" s="702"/>
      <c r="BU33" s="702"/>
      <c r="BV33" s="194"/>
      <c r="BW33" s="774"/>
      <c r="BX33" s="775"/>
      <c r="BY33" s="775"/>
      <c r="BZ33" s="775"/>
      <c r="CA33" s="775"/>
      <c r="CB33" s="775"/>
      <c r="CC33" s="775"/>
      <c r="CD33" s="763"/>
      <c r="CE33" s="776"/>
      <c r="CF33" s="777"/>
      <c r="CG33" s="763"/>
      <c r="CH33" s="778"/>
      <c r="CI33" s="763"/>
      <c r="CJ33" s="763"/>
      <c r="CK33" s="763"/>
      <c r="CL33" s="763"/>
      <c r="CM33" s="763"/>
      <c r="CN33" s="763"/>
      <c r="CO33" s="763"/>
      <c r="CP33" s="763"/>
      <c r="CQ33" s="763"/>
      <c r="CR33" s="738"/>
      <c r="CS33" s="738"/>
      <c r="CT33" s="738"/>
      <c r="CU33" s="738"/>
      <c r="CV33" s="738"/>
      <c r="CW33" s="738"/>
      <c r="CX33" s="738"/>
      <c r="CY33" s="738"/>
      <c r="CZ33" s="738"/>
      <c r="DA33" s="738"/>
      <c r="FP33" s="817"/>
      <c r="FQ33" s="817"/>
      <c r="FR33" s="817"/>
      <c r="FS33" s="817"/>
      <c r="FT33" s="817"/>
      <c r="FU33" s="817"/>
      <c r="FV33" s="817"/>
      <c r="FW33" s="817"/>
      <c r="FX33" s="817"/>
      <c r="FY33" s="817"/>
      <c r="FZ33" s="817"/>
      <c r="GA33" s="817"/>
      <c r="GB33" s="817"/>
      <c r="GC33" s="817"/>
      <c r="GD33" s="817"/>
      <c r="GE33" s="817"/>
      <c r="GF33" s="817"/>
      <c r="GG33" s="817"/>
      <c r="GH33" s="817"/>
      <c r="GI33" s="817"/>
      <c r="GJ33" s="817"/>
      <c r="GK33" s="817"/>
      <c r="GL33" s="817"/>
      <c r="GM33" s="817"/>
      <c r="GN33" s="817"/>
      <c r="GO33" s="817"/>
      <c r="GP33" s="817"/>
      <c r="GQ33" s="817"/>
      <c r="GR33" s="817"/>
      <c r="GS33" s="817"/>
      <c r="GT33" s="817"/>
      <c r="GU33" s="817"/>
      <c r="GV33" s="817"/>
      <c r="GW33" s="817"/>
      <c r="GX33" s="817"/>
      <c r="GY33" s="817"/>
      <c r="GZ33" s="817"/>
      <c r="HA33" s="817"/>
      <c r="HB33" s="817"/>
      <c r="HC33" s="817"/>
      <c r="HD33" s="817"/>
      <c r="HE33" s="817"/>
      <c r="HF33" s="817"/>
      <c r="HG33" s="817"/>
      <c r="HH33" s="817"/>
      <c r="HI33" s="816"/>
      <c r="HJ33" s="816"/>
      <c r="HK33" s="816"/>
      <c r="HL33" s="816"/>
      <c r="HM33" s="816"/>
      <c r="HN33" s="816"/>
      <c r="HO33" s="816"/>
      <c r="HP33" s="816"/>
      <c r="HQ33" s="816"/>
      <c r="HR33" s="816"/>
      <c r="HS33" s="816"/>
      <c r="HT33" s="816"/>
      <c r="HU33" s="816"/>
      <c r="HV33" s="816"/>
      <c r="HW33" s="816"/>
      <c r="HX33" s="816"/>
    </row>
    <row r="34" spans="1:232" s="61" customFormat="1" ht="18" customHeight="1" x14ac:dyDescent="0.3">
      <c r="A34" s="59"/>
      <c r="B34" s="66"/>
      <c r="C34" s="67"/>
      <c r="D34" s="177"/>
      <c r="E34" s="178"/>
      <c r="F34" s="179"/>
      <c r="G34" s="180"/>
      <c r="H34" s="177"/>
      <c r="I34" s="181"/>
      <c r="J34" s="181"/>
      <c r="K34" s="181"/>
      <c r="L34" s="181"/>
      <c r="M34" s="181"/>
      <c r="N34" s="181"/>
      <c r="O34" s="181"/>
      <c r="P34" s="181"/>
      <c r="Q34" s="182"/>
      <c r="R34" s="182"/>
      <c r="S34" s="69"/>
      <c r="T34" s="69"/>
      <c r="U34" s="69"/>
      <c r="V34" s="70"/>
      <c r="W34" s="68"/>
      <c r="X34" s="703" t="s">
        <v>264</v>
      </c>
      <c r="Y34" s="703"/>
      <c r="Z34" s="703"/>
      <c r="AA34" s="703"/>
      <c r="AB34" s="703"/>
      <c r="AC34" s="703"/>
      <c r="AD34" s="703"/>
      <c r="AE34" s="703"/>
      <c r="AF34" s="703"/>
      <c r="AG34" s="703"/>
      <c r="AH34" s="703"/>
      <c r="AI34" s="703"/>
      <c r="AJ34" s="703"/>
      <c r="AK34" s="703"/>
      <c r="AL34" s="703"/>
      <c r="AM34" s="703"/>
      <c r="AN34" s="703"/>
      <c r="AO34" s="703"/>
      <c r="AP34" s="703"/>
      <c r="AQ34" s="703"/>
      <c r="AR34" s="703"/>
      <c r="AS34" s="703"/>
      <c r="AT34" s="703"/>
      <c r="AU34" s="703"/>
      <c r="AV34" s="703"/>
      <c r="AW34" s="703"/>
      <c r="AX34" s="703"/>
      <c r="AY34" s="703"/>
      <c r="AZ34" s="703"/>
      <c r="BA34" s="703"/>
      <c r="BB34" s="703"/>
      <c r="BC34" s="703"/>
      <c r="BD34" s="703"/>
      <c r="BE34" s="703"/>
      <c r="BF34" s="703"/>
      <c r="BG34" s="703"/>
      <c r="BH34" s="703"/>
      <c r="BI34" s="703"/>
      <c r="BJ34" s="703"/>
      <c r="BK34" s="703"/>
      <c r="BL34" s="703"/>
      <c r="BM34" s="703"/>
      <c r="BN34" s="703"/>
      <c r="BO34" s="703"/>
      <c r="BP34" s="703"/>
      <c r="BQ34" s="703"/>
      <c r="BR34" s="703"/>
      <c r="BS34" s="703"/>
      <c r="BT34" s="703"/>
      <c r="BU34" s="703"/>
      <c r="BV34" s="193"/>
      <c r="BW34" s="779"/>
      <c r="BX34" s="780"/>
      <c r="BY34" s="780"/>
      <c r="BZ34" s="780"/>
      <c r="CA34" s="780"/>
      <c r="CB34" s="780"/>
      <c r="CC34" s="780"/>
      <c r="CD34" s="781"/>
      <c r="CE34" s="782"/>
      <c r="CF34" s="783"/>
      <c r="CG34" s="781"/>
      <c r="CH34" s="784"/>
      <c r="CI34" s="785"/>
      <c r="CJ34" s="781"/>
      <c r="CK34" s="781"/>
      <c r="CL34" s="781"/>
      <c r="CM34" s="781"/>
      <c r="CN34" s="781"/>
      <c r="CO34" s="781"/>
      <c r="CP34" s="781"/>
      <c r="CQ34" s="781"/>
      <c r="CR34" s="750"/>
      <c r="CS34" s="750"/>
      <c r="CT34" s="750"/>
      <c r="CU34" s="750"/>
      <c r="CV34" s="750"/>
      <c r="CW34" s="750"/>
      <c r="CX34" s="750"/>
      <c r="CY34" s="750"/>
      <c r="CZ34" s="750"/>
      <c r="DA34" s="750"/>
      <c r="FP34" s="751"/>
      <c r="FQ34" s="751"/>
      <c r="FR34" s="751"/>
      <c r="FS34" s="751"/>
      <c r="FT34" s="751"/>
      <c r="FU34" s="751"/>
      <c r="FV34" s="751"/>
      <c r="FW34" s="751"/>
      <c r="FX34" s="751"/>
      <c r="FY34" s="751"/>
      <c r="FZ34" s="751"/>
      <c r="GA34" s="751"/>
      <c r="GB34" s="751"/>
      <c r="GC34" s="751"/>
      <c r="GD34" s="751"/>
      <c r="GE34" s="751"/>
      <c r="GF34" s="751"/>
      <c r="GG34" s="751"/>
      <c r="GH34" s="751"/>
      <c r="GI34" s="751"/>
      <c r="GJ34" s="751"/>
      <c r="GK34" s="751"/>
      <c r="GL34" s="751"/>
      <c r="GM34" s="751"/>
      <c r="GN34" s="751"/>
      <c r="GO34" s="751"/>
      <c r="GP34" s="751"/>
      <c r="GQ34" s="751"/>
      <c r="GR34" s="751"/>
      <c r="GS34" s="751"/>
      <c r="GT34" s="751"/>
      <c r="GU34" s="751"/>
      <c r="GV34" s="751"/>
      <c r="GW34" s="751"/>
      <c r="GX34" s="751"/>
      <c r="GY34" s="751"/>
      <c r="GZ34" s="751"/>
      <c r="HA34" s="751"/>
      <c r="HB34" s="751"/>
      <c r="HC34" s="751"/>
      <c r="HD34" s="751"/>
      <c r="HE34" s="751"/>
      <c r="HF34" s="751"/>
      <c r="HG34" s="751"/>
      <c r="HH34" s="751"/>
      <c r="HI34" s="160"/>
      <c r="HJ34" s="160"/>
      <c r="HK34" s="160"/>
      <c r="HL34" s="160"/>
      <c r="HM34" s="160"/>
      <c r="HN34" s="160"/>
      <c r="HO34" s="160"/>
      <c r="HP34" s="160"/>
      <c r="HQ34" s="160"/>
      <c r="HR34" s="160"/>
      <c r="HS34" s="160"/>
      <c r="HT34" s="160"/>
      <c r="HU34" s="160"/>
      <c r="HV34" s="160"/>
      <c r="HW34" s="160"/>
      <c r="HX34" s="160"/>
    </row>
    <row r="35" spans="1:232" ht="49.5" customHeight="1" x14ac:dyDescent="0.2">
      <c r="BJ35" s="824" t="s">
        <v>115</v>
      </c>
      <c r="BK35" s="824"/>
      <c r="BL35" s="824"/>
      <c r="BM35" s="824"/>
      <c r="BN35" s="824"/>
    </row>
    <row r="36" spans="1:232" s="58" customFormat="1" ht="6" customHeight="1" x14ac:dyDescent="0.25">
      <c r="A36" s="10">
        <v>721</v>
      </c>
      <c r="B36" s="66"/>
      <c r="C36" s="67"/>
      <c r="D36" s="177"/>
      <c r="E36" s="178"/>
      <c r="F36" s="179"/>
      <c r="G36" s="180"/>
      <c r="H36" s="177"/>
      <c r="I36" s="183"/>
      <c r="J36" s="183"/>
      <c r="K36" s="183"/>
      <c r="L36" s="183"/>
      <c r="M36" s="183"/>
      <c r="N36" s="183"/>
      <c r="O36" s="183"/>
      <c r="P36" s="183"/>
      <c r="Q36" s="184"/>
      <c r="R36" s="184"/>
      <c r="S36" s="73"/>
      <c r="T36" s="73"/>
      <c r="U36" s="73"/>
      <c r="V36" s="74"/>
      <c r="W36" s="90"/>
      <c r="X36" s="90"/>
      <c r="Y36" s="71"/>
      <c r="Z36" s="71"/>
      <c r="AA36" s="704" t="s">
        <v>115</v>
      </c>
      <c r="AB36" s="704"/>
      <c r="AC36" s="704"/>
      <c r="AD36" s="704"/>
      <c r="AE36" s="704"/>
      <c r="AF36" s="704"/>
      <c r="AG36" s="704"/>
      <c r="AH36" s="704"/>
      <c r="AI36" s="704"/>
      <c r="AJ36" s="704"/>
      <c r="AK36" s="704"/>
      <c r="AL36" s="704"/>
      <c r="AM36" s="704"/>
      <c r="AN36" s="704"/>
      <c r="AO36" s="704"/>
      <c r="AP36" s="704"/>
      <c r="AQ36" s="704"/>
      <c r="AR36" s="704"/>
      <c r="AS36" s="704"/>
      <c r="AT36" s="704"/>
      <c r="AU36" s="704"/>
      <c r="AV36" s="704"/>
      <c r="AW36" s="704"/>
      <c r="AX36" s="704"/>
      <c r="AY36" s="704"/>
      <c r="AZ36" s="704"/>
      <c r="BA36" s="704"/>
      <c r="BB36" s="704"/>
      <c r="BC36" s="704"/>
      <c r="BD36" s="704"/>
      <c r="BE36" s="704"/>
      <c r="BF36" s="704"/>
      <c r="BG36" s="704"/>
      <c r="BH36" s="704"/>
      <c r="BI36" s="704"/>
      <c r="BJ36" s="704"/>
      <c r="BK36" s="704"/>
      <c r="BL36" s="704"/>
      <c r="BM36" s="704"/>
      <c r="BN36" s="704"/>
      <c r="BO36" s="704"/>
      <c r="BP36" s="704"/>
      <c r="BQ36" s="704"/>
      <c r="BR36" s="704"/>
      <c r="BS36" s="704"/>
      <c r="BT36" s="704"/>
      <c r="BU36" s="704"/>
      <c r="BV36" s="704"/>
      <c r="BW36" s="704"/>
      <c r="BX36" s="704"/>
      <c r="BY36" s="704"/>
      <c r="BZ36" s="704"/>
      <c r="CA36" s="704"/>
      <c r="CB36" s="704"/>
      <c r="CC36" s="704"/>
      <c r="CD36" s="786"/>
      <c r="CE36" s="787"/>
      <c r="CF36" s="133"/>
      <c r="CG36" s="788"/>
      <c r="CH36" s="789"/>
      <c r="CI36" s="790"/>
      <c r="CJ36" s="791"/>
      <c r="CK36" s="792"/>
      <c r="CL36" s="793"/>
      <c r="CM36" s="794"/>
      <c r="CN36" s="795"/>
      <c r="CO36" s="795"/>
      <c r="CP36" s="793"/>
      <c r="CQ36" s="796"/>
      <c r="CR36" s="752"/>
      <c r="CS36" s="752"/>
      <c r="CT36" s="753"/>
      <c r="CU36" s="753"/>
      <c r="CV36" s="753"/>
      <c r="CW36" s="753"/>
      <c r="CX36" s="753"/>
      <c r="CY36" s="753"/>
      <c r="CZ36" s="753"/>
      <c r="DA36" s="753"/>
      <c r="DB36" s="8"/>
      <c r="DC36" s="8"/>
      <c r="DD36" s="8"/>
      <c r="DE36" s="8"/>
      <c r="DF36" s="8"/>
      <c r="DG36" s="8"/>
      <c r="DH36" s="8"/>
      <c r="DI36" s="8"/>
      <c r="DJ36" s="52"/>
      <c r="DK36" s="53"/>
      <c r="DL36" s="11"/>
      <c r="DM36" s="6"/>
      <c r="DN36" s="54"/>
      <c r="DO36" s="12"/>
      <c r="DP36" s="55"/>
      <c r="DQ36" s="56"/>
      <c r="DR36" s="57"/>
      <c r="DS36" s="15"/>
      <c r="DT36" s="15"/>
      <c r="DU36" s="55"/>
      <c r="DV36" s="13"/>
      <c r="DW36" s="4"/>
      <c r="DX36" s="14"/>
      <c r="DY36" s="14"/>
      <c r="FP36" s="820"/>
      <c r="FQ36" s="820"/>
      <c r="FR36" s="820"/>
      <c r="FS36" s="820"/>
      <c r="FT36" s="820"/>
      <c r="FU36" s="820"/>
      <c r="FV36" s="820"/>
      <c r="FW36" s="820"/>
      <c r="FX36" s="820"/>
      <c r="FY36" s="820"/>
      <c r="FZ36" s="820"/>
      <c r="GA36" s="820"/>
      <c r="GB36" s="820"/>
      <c r="GC36" s="820"/>
      <c r="GD36" s="820"/>
      <c r="GE36" s="820"/>
      <c r="GF36" s="820"/>
      <c r="GG36" s="820"/>
      <c r="GH36" s="820"/>
      <c r="GI36" s="820"/>
      <c r="GJ36" s="820"/>
      <c r="GK36" s="820"/>
      <c r="GL36" s="820"/>
      <c r="GM36" s="820"/>
      <c r="GN36" s="820"/>
      <c r="GO36" s="820"/>
      <c r="GP36" s="820"/>
      <c r="GQ36" s="820"/>
      <c r="GR36" s="820"/>
      <c r="GS36" s="820"/>
      <c r="GT36" s="820"/>
      <c r="GU36" s="820"/>
      <c r="GV36" s="820"/>
      <c r="GW36" s="820"/>
      <c r="GX36" s="820"/>
      <c r="GY36" s="820"/>
      <c r="GZ36" s="820"/>
      <c r="HA36" s="820"/>
      <c r="HB36" s="820"/>
      <c r="HC36" s="820"/>
      <c r="HD36" s="820"/>
      <c r="HE36" s="820"/>
      <c r="HF36" s="820"/>
      <c r="HG36" s="820"/>
      <c r="HH36" s="820"/>
      <c r="HI36" s="337"/>
      <c r="HJ36" s="337"/>
      <c r="HK36" s="337"/>
      <c r="HL36" s="337"/>
      <c r="HM36" s="337"/>
      <c r="HN36" s="337"/>
      <c r="HO36" s="337"/>
      <c r="HP36" s="337"/>
      <c r="HQ36" s="337"/>
      <c r="HR36" s="337"/>
      <c r="HS36" s="337"/>
      <c r="HT36" s="337"/>
      <c r="HU36" s="337"/>
      <c r="HV36" s="337"/>
      <c r="HW36" s="337"/>
      <c r="HX36" s="337"/>
    </row>
    <row r="37" spans="1:232" s="58" customFormat="1" ht="10.5" customHeight="1" x14ac:dyDescent="0.25">
      <c r="A37" s="10">
        <v>746</v>
      </c>
      <c r="C37" s="67"/>
      <c r="D37" s="177"/>
      <c r="E37" s="178"/>
      <c r="F37" s="179"/>
      <c r="G37" s="180"/>
      <c r="H37" s="177"/>
      <c r="I37" s="183"/>
      <c r="J37" s="183"/>
      <c r="K37" s="183"/>
      <c r="L37" s="183"/>
      <c r="M37" s="183"/>
      <c r="N37" s="183"/>
      <c r="O37" s="183"/>
      <c r="P37" s="183"/>
      <c r="Q37" s="184"/>
      <c r="R37" s="184"/>
      <c r="S37" s="73"/>
      <c r="T37" s="73"/>
      <c r="U37" s="73"/>
      <c r="V37" s="74"/>
      <c r="W37" s="90"/>
      <c r="X37" s="687" t="s">
        <v>266</v>
      </c>
      <c r="Y37" s="687"/>
      <c r="Z37" s="687"/>
      <c r="AA37" s="687"/>
      <c r="AB37" s="687"/>
      <c r="AC37" s="687"/>
      <c r="AD37" s="687"/>
      <c r="AE37" s="687"/>
      <c r="AF37" s="687"/>
      <c r="AG37" s="687"/>
      <c r="AH37" s="687"/>
      <c r="AI37" s="687"/>
      <c r="AJ37" s="687"/>
      <c r="AK37" s="687"/>
      <c r="AL37" s="687"/>
      <c r="AM37" s="687"/>
      <c r="AN37" s="687"/>
      <c r="AO37" s="687"/>
      <c r="AP37" s="687"/>
      <c r="AQ37" s="687"/>
      <c r="AR37" s="687"/>
      <c r="AS37" s="687"/>
      <c r="AT37" s="687"/>
      <c r="AU37" s="687"/>
      <c r="AV37" s="687"/>
      <c r="AW37" s="687"/>
      <c r="AX37" s="687"/>
      <c r="AY37" s="687"/>
      <c r="AZ37" s="687"/>
      <c r="BA37" s="687"/>
      <c r="BB37" s="687"/>
      <c r="BC37" s="687"/>
      <c r="BD37" s="687"/>
      <c r="BE37" s="687"/>
      <c r="BF37" s="687"/>
      <c r="BG37" s="687"/>
      <c r="BH37" s="687"/>
      <c r="BI37" s="687"/>
      <c r="BJ37" s="687"/>
      <c r="BK37" s="687"/>
      <c r="BL37" s="687"/>
      <c r="BM37" s="687"/>
      <c r="BN37" s="687"/>
      <c r="BO37" s="687"/>
      <c r="BP37" s="687"/>
      <c r="BQ37" s="687"/>
      <c r="BR37" s="687"/>
      <c r="BS37" s="687"/>
      <c r="BT37" s="687"/>
      <c r="BU37" s="687"/>
      <c r="BV37" s="626"/>
      <c r="BW37" s="797"/>
      <c r="BX37" s="798"/>
      <c r="BY37" s="798"/>
      <c r="BZ37" s="798"/>
      <c r="CA37" s="798"/>
      <c r="CB37" s="798"/>
      <c r="CC37" s="798"/>
      <c r="CD37" s="786"/>
      <c r="CE37" s="799"/>
      <c r="CF37" s="800"/>
      <c r="CG37" s="801"/>
      <c r="CH37" s="789"/>
      <c r="CI37" s="790"/>
      <c r="CJ37" s="791"/>
      <c r="CK37" s="792"/>
      <c r="CL37" s="793"/>
      <c r="CM37" s="794"/>
      <c r="CN37" s="795"/>
      <c r="CO37" s="795"/>
      <c r="CP37" s="793"/>
      <c r="CQ37" s="796"/>
      <c r="CR37" s="752"/>
      <c r="CS37" s="752"/>
      <c r="CT37" s="753"/>
      <c r="CU37" s="753"/>
      <c r="CV37" s="753"/>
      <c r="CW37" s="753"/>
      <c r="CX37" s="753"/>
      <c r="CY37" s="753"/>
      <c r="CZ37" s="753"/>
      <c r="DA37" s="753"/>
      <c r="DB37" s="8"/>
      <c r="DC37" s="8"/>
      <c r="DD37" s="8"/>
      <c r="DE37" s="8"/>
      <c r="DF37" s="8"/>
      <c r="DG37" s="8"/>
      <c r="DH37" s="8"/>
      <c r="DI37" s="8"/>
      <c r="DJ37" s="52"/>
      <c r="DK37" s="53"/>
      <c r="DL37" s="11"/>
      <c r="DM37" s="6"/>
      <c r="DN37" s="54"/>
      <c r="DO37" s="12"/>
      <c r="DP37" s="55"/>
      <c r="DQ37" s="56"/>
      <c r="DR37" s="57"/>
      <c r="DS37" s="15"/>
      <c r="DT37" s="15"/>
      <c r="DU37" s="55"/>
      <c r="DV37" s="13"/>
      <c r="DW37" s="4"/>
      <c r="DX37" s="14"/>
      <c r="DY37" s="14"/>
      <c r="FP37" s="820"/>
      <c r="FQ37" s="820"/>
      <c r="FR37" s="820"/>
      <c r="FS37" s="820"/>
      <c r="FT37" s="820"/>
      <c r="FU37" s="820"/>
      <c r="FV37" s="820"/>
      <c r="FW37" s="820"/>
      <c r="FX37" s="820"/>
      <c r="FY37" s="820"/>
      <c r="FZ37" s="820"/>
      <c r="GA37" s="820"/>
      <c r="GB37" s="820"/>
      <c r="GC37" s="820"/>
      <c r="GD37" s="820"/>
      <c r="GE37" s="820"/>
      <c r="GF37" s="820"/>
      <c r="GG37" s="820"/>
      <c r="GH37" s="820"/>
      <c r="GI37" s="820"/>
      <c r="GJ37" s="820"/>
      <c r="GK37" s="820"/>
      <c r="GL37" s="820"/>
      <c r="GM37" s="820"/>
      <c r="GN37" s="820"/>
      <c r="GO37" s="820"/>
      <c r="GP37" s="820"/>
      <c r="GQ37" s="820"/>
      <c r="GR37" s="820"/>
      <c r="GS37" s="820"/>
      <c r="GT37" s="820"/>
      <c r="GU37" s="820"/>
      <c r="GV37" s="820"/>
      <c r="GW37" s="820"/>
      <c r="GX37" s="820"/>
      <c r="GY37" s="820"/>
      <c r="GZ37" s="820"/>
      <c r="HA37" s="820"/>
      <c r="HB37" s="820"/>
      <c r="HC37" s="820"/>
      <c r="HD37" s="820"/>
      <c r="HE37" s="820"/>
      <c r="HF37" s="820"/>
      <c r="HG37" s="820"/>
      <c r="HH37" s="820"/>
      <c r="HI37" s="337"/>
      <c r="HJ37" s="337"/>
      <c r="HK37" s="337"/>
      <c r="HL37" s="337"/>
      <c r="HM37" s="337"/>
      <c r="HN37" s="337"/>
      <c r="HO37" s="337"/>
      <c r="HP37" s="337"/>
      <c r="HQ37" s="337"/>
      <c r="HR37" s="337"/>
      <c r="HS37" s="337"/>
      <c r="HT37" s="337"/>
      <c r="HU37" s="337"/>
      <c r="HV37" s="337"/>
      <c r="HW37" s="337"/>
      <c r="HX37" s="337"/>
    </row>
    <row r="38" spans="1:232" s="58" customFormat="1" ht="41.25" customHeight="1" x14ac:dyDescent="0.3">
      <c r="A38" s="10">
        <v>749</v>
      </c>
      <c r="B38" s="75"/>
      <c r="C38" s="67"/>
      <c r="D38" s="700"/>
      <c r="E38" s="700"/>
      <c r="F38" s="700"/>
      <c r="G38" s="700"/>
      <c r="H38" s="700"/>
      <c r="I38" s="700"/>
      <c r="J38" s="700"/>
      <c r="K38" s="700"/>
      <c r="L38" s="700"/>
      <c r="M38" s="700"/>
      <c r="N38" s="700"/>
      <c r="O38" s="700"/>
      <c r="P38" s="700"/>
      <c r="Q38" s="700"/>
      <c r="R38" s="700"/>
      <c r="S38" s="73"/>
      <c r="T38" s="73"/>
      <c r="U38" s="73"/>
      <c r="V38" s="74"/>
      <c r="W38" s="90"/>
      <c r="X38" s="687"/>
      <c r="Y38" s="687"/>
      <c r="Z38" s="687"/>
      <c r="AA38" s="687"/>
      <c r="AB38" s="687"/>
      <c r="AC38" s="687"/>
      <c r="AD38" s="687"/>
      <c r="AE38" s="687"/>
      <c r="AF38" s="687"/>
      <c r="AG38" s="687"/>
      <c r="AH38" s="687"/>
      <c r="AI38" s="687"/>
      <c r="AJ38" s="687"/>
      <c r="AK38" s="687"/>
      <c r="AL38" s="687"/>
      <c r="AM38" s="687"/>
      <c r="AN38" s="687"/>
      <c r="AO38" s="687"/>
      <c r="AP38" s="687"/>
      <c r="AQ38" s="687"/>
      <c r="AR38" s="687"/>
      <c r="AS38" s="687"/>
      <c r="AT38" s="687"/>
      <c r="AU38" s="687"/>
      <c r="AV38" s="687"/>
      <c r="AW38" s="687"/>
      <c r="AX38" s="687"/>
      <c r="AY38" s="687"/>
      <c r="AZ38" s="687"/>
      <c r="BA38" s="687"/>
      <c r="BB38" s="687"/>
      <c r="BC38" s="687"/>
      <c r="BD38" s="687"/>
      <c r="BE38" s="687"/>
      <c r="BF38" s="687"/>
      <c r="BG38" s="687"/>
      <c r="BH38" s="687"/>
      <c r="BI38" s="687"/>
      <c r="BJ38" s="687"/>
      <c r="BK38" s="687"/>
      <c r="BL38" s="687"/>
      <c r="BM38" s="687"/>
      <c r="BN38" s="687"/>
      <c r="BO38" s="687"/>
      <c r="BP38" s="687"/>
      <c r="BQ38" s="687"/>
      <c r="BR38" s="687"/>
      <c r="BS38" s="687"/>
      <c r="BT38" s="687"/>
      <c r="BU38" s="687"/>
      <c r="BV38" s="192"/>
      <c r="BW38" s="802"/>
      <c r="BX38" s="803"/>
      <c r="BY38" s="803"/>
      <c r="BZ38" s="803"/>
      <c r="CA38" s="803"/>
      <c r="CB38" s="803"/>
      <c r="CC38" s="803"/>
      <c r="CD38" s="804"/>
      <c r="CE38" s="265"/>
      <c r="CF38" s="805"/>
      <c r="CG38" s="790"/>
      <c r="CH38" s="789"/>
      <c r="CI38" s="790"/>
      <c r="CJ38" s="791"/>
      <c r="CK38" s="792"/>
      <c r="CL38" s="793"/>
      <c r="CM38" s="794"/>
      <c r="CN38" s="795"/>
      <c r="CO38" s="795"/>
      <c r="CP38" s="793"/>
      <c r="CQ38" s="796"/>
      <c r="CR38" s="752"/>
      <c r="CS38" s="752"/>
      <c r="CT38" s="753"/>
      <c r="CU38" s="753"/>
      <c r="CV38" s="753"/>
      <c r="CW38" s="753"/>
      <c r="CX38" s="753"/>
      <c r="CY38" s="753"/>
      <c r="CZ38" s="753"/>
      <c r="DA38" s="753"/>
      <c r="DB38" s="8"/>
      <c r="DC38" s="8"/>
      <c r="DD38" s="8"/>
      <c r="DE38" s="8"/>
      <c r="DF38" s="8"/>
      <c r="DG38" s="8"/>
      <c r="DH38" s="8"/>
      <c r="DI38" s="8"/>
      <c r="DJ38" s="52"/>
      <c r="DK38" s="53"/>
      <c r="DL38" s="11"/>
      <c r="DM38" s="6"/>
      <c r="DN38" s="54"/>
      <c r="DO38" s="12"/>
      <c r="DP38" s="55"/>
      <c r="DQ38" s="56"/>
      <c r="DR38" s="57"/>
      <c r="DS38" s="15"/>
      <c r="DT38" s="15"/>
      <c r="DU38" s="55"/>
      <c r="DV38" s="13"/>
      <c r="DW38" s="4"/>
      <c r="DX38" s="14"/>
      <c r="DY38" s="14"/>
      <c r="FP38" s="820"/>
      <c r="FQ38" s="820"/>
      <c r="FR38" s="820"/>
      <c r="FS38" s="820"/>
      <c r="FT38" s="820"/>
      <c r="FU38" s="820"/>
      <c r="FV38" s="820"/>
      <c r="FW38" s="820"/>
      <c r="FX38" s="820"/>
      <c r="FY38" s="820"/>
      <c r="FZ38" s="820"/>
      <c r="GA38" s="820"/>
      <c r="GB38" s="820"/>
      <c r="GC38" s="820"/>
      <c r="GD38" s="820"/>
      <c r="GE38" s="820"/>
      <c r="GF38" s="820"/>
      <c r="GG38" s="820"/>
      <c r="GH38" s="820"/>
      <c r="GI38" s="820"/>
      <c r="GJ38" s="820"/>
      <c r="GK38" s="820"/>
      <c r="GL38" s="820"/>
      <c r="GM38" s="820"/>
      <c r="GN38" s="820"/>
      <c r="GO38" s="820"/>
      <c r="GP38" s="820"/>
      <c r="GQ38" s="820"/>
      <c r="GR38" s="820"/>
      <c r="GS38" s="820"/>
      <c r="GT38" s="820"/>
      <c r="GU38" s="820"/>
      <c r="GV38" s="820"/>
      <c r="GW38" s="820"/>
      <c r="GX38" s="820"/>
      <c r="GY38" s="820"/>
      <c r="GZ38" s="820"/>
      <c r="HA38" s="820"/>
      <c r="HB38" s="820"/>
      <c r="HC38" s="820"/>
      <c r="HD38" s="820"/>
      <c r="HE38" s="820"/>
      <c r="HF38" s="820"/>
      <c r="HG38" s="820"/>
      <c r="HH38" s="820"/>
      <c r="HI38" s="337"/>
      <c r="HJ38" s="337"/>
      <c r="HK38" s="337"/>
      <c r="HL38" s="337"/>
      <c r="HM38" s="337"/>
      <c r="HN38" s="337"/>
      <c r="HO38" s="337"/>
      <c r="HP38" s="337"/>
      <c r="HQ38" s="337"/>
      <c r="HR38" s="337"/>
      <c r="HS38" s="337"/>
      <c r="HT38" s="337"/>
      <c r="HU38" s="337"/>
      <c r="HV38" s="337"/>
      <c r="HW38" s="337"/>
      <c r="HX38" s="337"/>
    </row>
    <row r="40" spans="1:232" hidden="1" x14ac:dyDescent="0.2"/>
    <row r="41" spans="1:232" hidden="1" x14ac:dyDescent="0.2"/>
    <row r="42" spans="1:232" hidden="1" x14ac:dyDescent="0.2"/>
    <row r="43" spans="1:232" hidden="1" x14ac:dyDescent="0.2"/>
    <row r="44" spans="1:232" hidden="1" x14ac:dyDescent="0.2"/>
    <row r="45" spans="1:232" hidden="1" x14ac:dyDescent="0.2"/>
    <row r="46" spans="1:232" hidden="1" x14ac:dyDescent="0.2"/>
    <row r="47" spans="1:232" hidden="1" x14ac:dyDescent="0.2"/>
    <row r="48" spans="1:23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sheetData>
  <autoFilter ref="A16:ER35">
    <filterColumn colId="17" showButton="0"/>
    <filterColumn colId="21" showButton="0"/>
    <filterColumn colId="22" showButton="0"/>
    <filterColumn colId="57" showButton="0"/>
    <filterColumn colId="66" showButton="0"/>
    <filterColumn colId="70" showButton="0"/>
    <filterColumn colId="71" showButton="0"/>
  </autoFilter>
  <mergeCells count="38">
    <mergeCell ref="BX12:BX14"/>
    <mergeCell ref="CA12:CA14"/>
    <mergeCell ref="CB12:CB14"/>
    <mergeCell ref="BV12:BV14"/>
    <mergeCell ref="D38:R38"/>
    <mergeCell ref="R16:S16"/>
    <mergeCell ref="V16:X16"/>
    <mergeCell ref="BF16:BG16"/>
    <mergeCell ref="BJ16:BL16"/>
    <mergeCell ref="D33:R33"/>
    <mergeCell ref="X33:BU33"/>
    <mergeCell ref="X34:BU34"/>
    <mergeCell ref="AA36:CC36"/>
    <mergeCell ref="X37:BU38"/>
    <mergeCell ref="BO16:BP16"/>
    <mergeCell ref="BM16:BN16"/>
    <mergeCell ref="BS16:BU16"/>
    <mergeCell ref="BJ35:BN35"/>
    <mergeCell ref="BO12:BU12"/>
    <mergeCell ref="BS13:BU14"/>
    <mergeCell ref="BO13:BP14"/>
    <mergeCell ref="B10:E10"/>
    <mergeCell ref="B12:B14"/>
    <mergeCell ref="D12:D14"/>
    <mergeCell ref="E12:E14"/>
    <mergeCell ref="F12:F14"/>
    <mergeCell ref="BM12:BN13"/>
    <mergeCell ref="BJ13:BL14"/>
    <mergeCell ref="BF13:BG14"/>
    <mergeCell ref="BF12:BL12"/>
    <mergeCell ref="W12:Y14"/>
    <mergeCell ref="R12:S14"/>
    <mergeCell ref="B1:R1"/>
    <mergeCell ref="S1:BU1"/>
    <mergeCell ref="B2:R2"/>
    <mergeCell ref="S2:BU2"/>
    <mergeCell ref="B5:BU5"/>
    <mergeCell ref="S4:BU4"/>
  </mergeCells>
  <conditionalFormatting sqref="BX11">
    <cfRule type="cellIs" dxfId="52" priority="917" stopIfTrue="1" operator="between">
      <formula>"720"</formula>
      <formula>"720"</formula>
    </cfRule>
    <cfRule type="cellIs" dxfId="51" priority="918" stopIfTrue="1" operator="between">
      <formula>"660"</formula>
      <formula>"660"</formula>
    </cfRule>
  </conditionalFormatting>
  <conditionalFormatting sqref="DQ36:DQ38">
    <cfRule type="expression" dxfId="50" priority="915" stopIfTrue="1">
      <formula>IF(DR36&gt;0,1,0)</formula>
    </cfRule>
    <cfRule type="expression" dxfId="49" priority="916" stopIfTrue="1">
      <formula>IF(DR36=0,1,0)</formula>
    </cfRule>
  </conditionalFormatting>
  <conditionalFormatting sqref="DW36:DW38">
    <cfRule type="cellIs" dxfId="48" priority="912" stopIfTrue="1" operator="between">
      <formula>"Hưu"</formula>
      <formula>"Hưu"</formula>
    </cfRule>
    <cfRule type="cellIs" dxfId="47" priority="913" stopIfTrue="1" operator="between">
      <formula>"---"</formula>
      <formula>"---"</formula>
    </cfRule>
    <cfRule type="cellIs" dxfId="46" priority="914" stopIfTrue="1" operator="between">
      <formula>"Quá"</formula>
      <formula>"Quá"</formula>
    </cfRule>
  </conditionalFormatting>
  <conditionalFormatting sqref="DN36:DN38">
    <cfRule type="cellIs" dxfId="45" priority="909" stopIfTrue="1" operator="between">
      <formula>"Đến"</formula>
      <formula>"Đến"</formula>
    </cfRule>
    <cfRule type="cellIs" dxfId="44" priority="910" stopIfTrue="1" operator="between">
      <formula>"Quá"</formula>
      <formula>"Quá"</formula>
    </cfRule>
    <cfRule type="expression" dxfId="43" priority="911" stopIfTrue="1">
      <formula>IF(OR(DN36="Lương Sớm Hưu",DN36="Nâng Ngạch Hưu"),1,0)</formula>
    </cfRule>
  </conditionalFormatting>
  <conditionalFormatting sqref="DV36:DV38">
    <cfRule type="expression" dxfId="42" priority="906" stopIfTrue="1">
      <formula>IF(DV36="Nâg Ngạch sau TB",1,0)</formula>
    </cfRule>
    <cfRule type="expression" dxfId="41" priority="907" stopIfTrue="1">
      <formula>IF(DV36="Nâg Lươg Sớm sau TB",1,0)</formula>
    </cfRule>
    <cfRule type="expression" dxfId="40" priority="908" stopIfTrue="1">
      <formula>IF(DV36="Nâg PC TNVK cùng QĐ",1,0)</formula>
    </cfRule>
  </conditionalFormatting>
  <conditionalFormatting sqref="A36:A38">
    <cfRule type="expression" dxfId="39" priority="904" stopIfTrue="1">
      <formula>IF(#REF!="Hưu",1,0)</formula>
    </cfRule>
    <cfRule type="expression" dxfId="38" priority="905" stopIfTrue="1">
      <formula>IF(#REF!="Quá",1,0)</formula>
    </cfRule>
  </conditionalFormatting>
  <conditionalFormatting sqref="AV17:AV32 AJ17:AJ32">
    <cfRule type="expression" dxfId="37" priority="37" stopIfTrue="1">
      <formula>IF(AND(AP17=0,OR($AA$4-AJ17&gt;0,O$4-AJ17&lt;0)),1,0)</formula>
    </cfRule>
  </conditionalFormatting>
  <conditionalFormatting sqref="O17:O32">
    <cfRule type="expression" dxfId="36" priority="36" stopIfTrue="1">
      <formula>IF(P17=0,1,0)</formula>
    </cfRule>
  </conditionalFormatting>
  <conditionalFormatting sqref="BW17:BW32">
    <cfRule type="cellIs" dxfId="35" priority="35" stopIfTrue="1" operator="between">
      <formula>0</formula>
      <formula>13</formula>
    </cfRule>
  </conditionalFormatting>
  <conditionalFormatting sqref="B17:B32">
    <cfRule type="expression" dxfId="34" priority="32">
      <formula>IF(S17="Phân viện khu vực Tây Nguyên",1,0)</formula>
    </cfRule>
    <cfRule type="expression" dxfId="33" priority="33">
      <formula>IF(S17="Cơ sở Học viện Hành chính Quốc gia khu vực miền Trung",1,0)</formula>
    </cfRule>
    <cfRule type="expression" dxfId="32" priority="34">
      <formula>IF(S17="Cơ sở Học viện Hành chính Quốc gia tại Thành phố Hồ Chí Minh",1,0)</formula>
    </cfRule>
  </conditionalFormatting>
  <conditionalFormatting sqref="S17:S32">
    <cfRule type="expression" dxfId="31" priority="29">
      <formula>IF(S17="Cơ sở Học viện Hành chính Quốc gia tại Thành phố Hồ Chí Minh",1,0)</formula>
    </cfRule>
    <cfRule type="expression" dxfId="30" priority="30">
      <formula>IF(S17="Phân viện khu vực Tây Nguyên",1,0)</formula>
    </cfRule>
    <cfRule type="expression" dxfId="29" priority="31">
      <formula>IF(S17="Cơ sở Học viện Hành chính Quốc gia khu vực miền Trung",1,0)</formula>
    </cfRule>
  </conditionalFormatting>
  <conditionalFormatting sqref="BJ17:BJ32">
    <cfRule type="expression" dxfId="28" priority="28" stopIfTrue="1">
      <formula>IF(AND(BS17=0,OR($AA$4-BJ17&gt;BS17,$AA$4-BJ17&lt;BS17)),1,0)</formula>
    </cfRule>
  </conditionalFormatting>
  <conditionalFormatting sqref="Q17:Q32">
    <cfRule type="expression" dxfId="27" priority="1">
      <formula>IF(P17=0,1,0)</formula>
    </cfRule>
  </conditionalFormatting>
  <conditionalFormatting sqref="C17:C32">
    <cfRule type="expression" dxfId="26" priority="25" stopIfTrue="1">
      <formula>IF(CX17="Hưu",1,0)</formula>
    </cfRule>
    <cfRule type="expression" dxfId="25" priority="26" stopIfTrue="1">
      <formula>IF(CX17="Quá",1,0)</formula>
    </cfRule>
    <cfRule type="expression" dxfId="24" priority="27" stopIfTrue="1">
      <formula>IF(BC17="Lùi",1,0)</formula>
    </cfRule>
  </conditionalFormatting>
  <conditionalFormatting sqref="A17:A32">
    <cfRule type="expression" dxfId="23" priority="22" stopIfTrue="1">
      <formula>IF(CV17="Hưu",1,0)</formula>
    </cfRule>
    <cfRule type="expression" dxfId="22" priority="23" stopIfTrue="1">
      <formula>IF(CV17="Quá",1,0)</formula>
    </cfRule>
    <cfRule type="expression" dxfId="21" priority="24" stopIfTrue="1">
      <formula>IF(AM17="Lùi",1,0)</formula>
    </cfRule>
  </conditionalFormatting>
  <conditionalFormatting sqref="DN17:DN32">
    <cfRule type="expression" dxfId="20" priority="15" stopIfTrue="1">
      <formula>IF(FF17="Hưu",1,0)</formula>
    </cfRule>
    <cfRule type="expression" dxfId="19" priority="16" stopIfTrue="1">
      <formula>IF(FF17="Quá",1,0)</formula>
    </cfRule>
    <cfRule type="expression" dxfId="18" priority="17" stopIfTrue="1">
      <formula>IF(EN17="Lùi",1,0)</formula>
    </cfRule>
  </conditionalFormatting>
  <conditionalFormatting sqref="AA17:AA32">
    <cfRule type="cellIs" dxfId="17" priority="2" stopIfTrue="1" operator="between">
      <formula>"Đến $"</formula>
      <formula>"Đến $"</formula>
    </cfRule>
    <cfRule type="cellIs" dxfId="16" priority="3" stopIfTrue="1" operator="between">
      <formula>"Dừng $"</formula>
      <formula>"Dừng $"</formula>
    </cfRule>
  </conditionalFormatting>
  <conditionalFormatting sqref="AP17:AP32">
    <cfRule type="cellIs" dxfId="15" priority="20" stopIfTrue="1" operator="between">
      <formula>"%"</formula>
      <formula>"%"</formula>
    </cfRule>
    <cfRule type="expression" dxfId="14" priority="21" stopIfTrue="1">
      <formula>IF(AO17=AQ17,1,0)</formula>
    </cfRule>
  </conditionalFormatting>
  <conditionalFormatting sqref="E17:E32">
    <cfRule type="expression" dxfId="13" priority="18" stopIfTrue="1">
      <formula>IF(CV17="Hưu",1,0)</formula>
    </cfRule>
    <cfRule type="expression" dxfId="12" priority="19" stopIfTrue="1">
      <formula>IF(CV17="Quá",1,0)</formula>
    </cfRule>
  </conditionalFormatting>
  <conditionalFormatting sqref="DU17:DU32">
    <cfRule type="expression" dxfId="11" priority="13" stopIfTrue="1">
      <formula>IF(FK17="Hưu",1,0)</formula>
    </cfRule>
    <cfRule type="expression" dxfId="10" priority="14" stopIfTrue="1">
      <formula>IF(FK17="Quá",1,0)</formula>
    </cfRule>
  </conditionalFormatting>
  <conditionalFormatting sqref="CU17:CU32">
    <cfRule type="cellIs" dxfId="9" priority="10" stopIfTrue="1" operator="between">
      <formula>"Hưu"</formula>
      <formula>"Hưu"</formula>
    </cfRule>
    <cfRule type="cellIs" dxfId="8" priority="11" stopIfTrue="1" operator="between">
      <formula>"---"</formula>
      <formula>"---"</formula>
    </cfRule>
    <cfRule type="cellIs" dxfId="7" priority="12" stopIfTrue="1" operator="between">
      <formula>"Quá"</formula>
      <formula>"Quá"</formula>
    </cfRule>
  </conditionalFormatting>
  <conditionalFormatting sqref="BE17:BE32">
    <cfRule type="expression" dxfId="6" priority="8" stopIfTrue="1">
      <formula>IF(BE17="Đến %",1,0)</formula>
    </cfRule>
    <cfRule type="expression" dxfId="5" priority="9" stopIfTrue="1">
      <formula>IF(BE17="Dừng %",1,0)</formula>
    </cfRule>
  </conditionalFormatting>
  <conditionalFormatting sqref="AM17:AM32">
    <cfRule type="expression" dxfId="4" priority="7" stopIfTrue="1">
      <formula>IF(AND(BB17=0,AM17&gt;0),1,0)</formula>
    </cfRule>
  </conditionalFormatting>
  <conditionalFormatting sqref="EC17:EC32">
    <cfRule type="expression" dxfId="3" priority="6" stopIfTrue="1">
      <formula>IF(EC17="Sửa",1,0)</formula>
    </cfRule>
  </conditionalFormatting>
  <conditionalFormatting sqref="N17:N32">
    <cfRule type="cellIs" dxfId="2" priority="5" stopIfTrue="1" operator="between">
      <formula>"Ko hạn"</formula>
      <formula>"Ko hạn"</formula>
    </cfRule>
  </conditionalFormatting>
  <conditionalFormatting sqref="BS17:BS32">
    <cfRule type="expression" dxfId="1" priority="4" stopIfTrue="1">
      <formula>IF(AND(BX17=0,OR($AA$4-BS17&gt;BX17,$AA$4-BS17&lt;BX17)),1,0)</formula>
    </cfRule>
  </conditionalFormatting>
  <pageMargins left="0.51" right="0.31496062992126" top="0.43" bottom="0.39"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$-TBao1</vt:lpstr>
      <vt:lpstr>%-TBao2</vt:lpstr>
      <vt:lpstr>'$-TBao1'!Print_Area</vt:lpstr>
      <vt:lpstr>'$-TBao1'!Print_Titles</vt:lpstr>
      <vt:lpstr>'%-TBao2'!Print_Titles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Duyet_TCCB</cp:lastModifiedBy>
  <cp:lastPrinted>2018-03-14T09:35:48Z</cp:lastPrinted>
  <dcterms:created xsi:type="dcterms:W3CDTF">1996-10-14T23:33:28Z</dcterms:created>
  <dcterms:modified xsi:type="dcterms:W3CDTF">2018-03-14T09:36:01Z</dcterms:modified>
</cp:coreProperties>
</file>